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Tomovski\Downloads\"/>
    </mc:Choice>
  </mc:AlternateContent>
  <bookViews>
    <workbookView xWindow="0" yWindow="0" windowWidth="28800" windowHeight="12300" tabRatio="549"/>
  </bookViews>
  <sheets>
    <sheet name="Template Guidance" sheetId="12" r:id="rId1"/>
    <sheet name="Add Info &amp; Disclosures" sheetId="6" r:id="rId2"/>
    <sheet name="Summary of Budgets" sheetId="11" r:id="rId3"/>
    <sheet name=" Original Budget Template" sheetId="2" r:id="rId4"/>
    <sheet name="Progress Report - Yr 1 &amp; 9 mth" sheetId="5" r:id="rId5"/>
    <sheet name="Progress Financial Report -Yr 2" sheetId="13" r:id="rId6"/>
    <sheet name="Progress Financial Report -Yr 3" sheetId="15" r:id="rId7"/>
    <sheet name="Progress Financial Report -Yr 4" sheetId="16" r:id="rId8"/>
    <sheet name="Progress Financial Report -Yr 5" sheetId="17" r:id="rId9"/>
    <sheet name="Version Control" sheetId="18" state="hidden" r:id="rId10"/>
    <sheet name="Version History" sheetId="20" r:id="rId11"/>
  </sheets>
  <definedNames>
    <definedName name="_xlnm._FilterDatabase" localSheetId="3" hidden="1">' Original Budget Template'!$A$9:$AL$18</definedName>
    <definedName name="_xlnm.Print_Area" localSheetId="3">' Original Budget Template'!$A$1:$AM$214</definedName>
    <definedName name="_xlnm.Print_Area" localSheetId="1">'Add Info &amp; Disclosures'!$A$1:$B$84</definedName>
    <definedName name="_xlnm.Print_Area" localSheetId="5">'Progress Financial Report -Yr 2'!$A$1:$AX$148</definedName>
    <definedName name="_xlnm.Print_Area" localSheetId="6">'Progress Financial Report -Yr 3'!$A$1:$AU$148</definedName>
    <definedName name="_xlnm.Print_Area" localSheetId="7">'Progress Financial Report -Yr 4'!$A$1:$AX$148</definedName>
    <definedName name="_xlnm.Print_Area" localSheetId="8">'Progress Financial Report -Yr 5'!$A$1:$AX$148</definedName>
    <definedName name="_xlnm.Print_Area" localSheetId="4">'Progress Report - Yr 1 &amp; 9 mth'!$A$1:$AI$148</definedName>
    <definedName name="_xlnm.Print_Area" localSheetId="2">'Summary of Budgets'!$A$1:$J$83</definedName>
    <definedName name="_xlnm.Print_Area" localSheetId="0">'Template Guidance'!$A$1:$C$95</definedName>
    <definedName name="_xlnm.Print_Titles" localSheetId="1">'Add Info &amp; Disclosures'!$1:$3</definedName>
    <definedName name="Text54" localSheetId="8">'Progress Financial Report -Yr 5'!#REF!</definedName>
    <definedName name="Text55" localSheetId="8">'Progress Financial Report -Yr 5'!#REF!</definedName>
    <definedName name="Text56" localSheetId="8">'Progress Financial Report -Yr 5'!#REF!</definedName>
    <definedName name="Text57" localSheetId="8">'Progress Financial Report -Yr 5'!#REF!</definedName>
    <definedName name="Text58" localSheetId="8">'Progress Financial Report -Yr 5'!#REF!</definedName>
    <definedName name="Text59" localSheetId="8">'Progress Financial Report -Yr 5'!#REF!</definedName>
    <definedName name="Text60" localSheetId="8">'Progress Financial Report -Yr 5'!#REF!</definedName>
  </definedNames>
  <calcPr calcId="162913" fullCalcOnLoad="1"/>
</workbook>
</file>

<file path=xl/calcChain.xml><?xml version="1.0" encoding="utf-8"?>
<calcChain xmlns="http://schemas.openxmlformats.org/spreadsheetml/2006/main">
  <c r="X184" i="5" l="1"/>
  <c r="X183" i="5"/>
  <c r="R216" i="17"/>
  <c r="R212" i="17"/>
  <c r="R216" i="16"/>
  <c r="R212" i="16"/>
  <c r="R216" i="13"/>
  <c r="R212" i="13"/>
  <c r="R216" i="5"/>
  <c r="R212" i="5"/>
  <c r="R203" i="17"/>
  <c r="R199" i="17"/>
  <c r="R192" i="17"/>
  <c r="R189" i="17"/>
  <c r="R185" i="17"/>
  <c r="R203" i="16"/>
  <c r="R199" i="16"/>
  <c r="R192" i="16"/>
  <c r="R189" i="16"/>
  <c r="R185" i="16"/>
  <c r="R203" i="5"/>
  <c r="R199" i="5"/>
  <c r="R192" i="5"/>
  <c r="R189" i="5"/>
  <c r="R185" i="5"/>
  <c r="R203" i="13"/>
  <c r="R199" i="13"/>
  <c r="R192" i="13"/>
  <c r="R189" i="13"/>
  <c r="R185" i="13"/>
  <c r="R216" i="15"/>
  <c r="R212" i="15"/>
  <c r="R203" i="15"/>
  <c r="R199" i="15"/>
  <c r="R192" i="15"/>
  <c r="R185" i="15"/>
  <c r="C5" i="17"/>
  <c r="C5" i="16"/>
  <c r="C5" i="15"/>
  <c r="C5" i="13"/>
  <c r="C5" i="5"/>
  <c r="AG5" i="17"/>
  <c r="AG3" i="17"/>
  <c r="AG5" i="16"/>
  <c r="AG3" i="16"/>
  <c r="AG5" i="15"/>
  <c r="AG3" i="15"/>
  <c r="AG5" i="13"/>
  <c r="AG3" i="13"/>
  <c r="AG5" i="5"/>
  <c r="AG3" i="5"/>
  <c r="F117" i="16"/>
  <c r="F116" i="16"/>
  <c r="F115" i="16"/>
  <c r="F114" i="16"/>
  <c r="F118" i="16"/>
  <c r="F117" i="17"/>
  <c r="F116" i="17"/>
  <c r="F115" i="17"/>
  <c r="F114" i="17"/>
  <c r="F118" i="17"/>
  <c r="G85" i="16"/>
  <c r="G84" i="16"/>
  <c r="F117" i="15"/>
  <c r="F118" i="15" s="1"/>
  <c r="F116" i="15"/>
  <c r="F115" i="15"/>
  <c r="F114" i="15"/>
  <c r="F117" i="13"/>
  <c r="F116" i="13"/>
  <c r="F115" i="13"/>
  <c r="F114" i="13"/>
  <c r="F118" i="13"/>
  <c r="F117" i="5"/>
  <c r="F116" i="5"/>
  <c r="F115" i="5"/>
  <c r="F114" i="5"/>
  <c r="B97" i="17"/>
  <c r="B96" i="17"/>
  <c r="B89" i="17"/>
  <c r="B85" i="17"/>
  <c r="B84" i="17"/>
  <c r="B77" i="17"/>
  <c r="B69" i="17"/>
  <c r="B62" i="17"/>
  <c r="B55" i="17"/>
  <c r="B48" i="17"/>
  <c r="B41" i="17"/>
  <c r="B34" i="17"/>
  <c r="B27" i="17"/>
  <c r="B20" i="17"/>
  <c r="B13" i="17"/>
  <c r="B97" i="16"/>
  <c r="B96" i="16"/>
  <c r="B89" i="16"/>
  <c r="B85" i="16"/>
  <c r="B84" i="16"/>
  <c r="B77" i="16"/>
  <c r="B69" i="16"/>
  <c r="B62" i="16"/>
  <c r="B55" i="16"/>
  <c r="B48" i="16"/>
  <c r="B41" i="16"/>
  <c r="B34" i="16"/>
  <c r="B27" i="16"/>
  <c r="B20" i="16"/>
  <c r="B13" i="16"/>
  <c r="B97" i="15"/>
  <c r="B96" i="15"/>
  <c r="B89" i="15"/>
  <c r="B85" i="15"/>
  <c r="B84" i="15"/>
  <c r="B77" i="15"/>
  <c r="B69" i="15"/>
  <c r="B62" i="15"/>
  <c r="B55" i="15"/>
  <c r="B48" i="15"/>
  <c r="B41" i="15"/>
  <c r="B34" i="15"/>
  <c r="B27" i="15"/>
  <c r="B20" i="15"/>
  <c r="B13" i="15"/>
  <c r="D166" i="16"/>
  <c r="C166" i="16"/>
  <c r="C165" i="16"/>
  <c r="D166" i="15"/>
  <c r="C166" i="15"/>
  <c r="C165" i="15"/>
  <c r="AC97" i="17"/>
  <c r="G97" i="15"/>
  <c r="D166" i="13"/>
  <c r="C166" i="13"/>
  <c r="C165" i="13"/>
  <c r="B97" i="13"/>
  <c r="AN97" i="13" s="1"/>
  <c r="B96" i="13"/>
  <c r="B85" i="13"/>
  <c r="B84" i="13"/>
  <c r="D166" i="5"/>
  <c r="C166" i="5"/>
  <c r="C165" i="5"/>
  <c r="B212" i="2"/>
  <c r="B210" i="2"/>
  <c r="B208" i="2"/>
  <c r="B206" i="2"/>
  <c r="B204" i="2"/>
  <c r="B202" i="2"/>
  <c r="B200" i="2"/>
  <c r="B198" i="2"/>
  <c r="B196" i="2"/>
  <c r="B194" i="2"/>
  <c r="B192" i="2"/>
  <c r="B89" i="13"/>
  <c r="B77" i="13"/>
  <c r="B69" i="13"/>
  <c r="B62" i="13"/>
  <c r="B55" i="13"/>
  <c r="B48" i="13"/>
  <c r="B41" i="13"/>
  <c r="B34" i="13"/>
  <c r="B27" i="13"/>
  <c r="B20" i="13"/>
  <c r="B13" i="13"/>
  <c r="B89" i="5"/>
  <c r="Y97" i="5" s="1"/>
  <c r="B77" i="5"/>
  <c r="B69" i="5"/>
  <c r="B62" i="5"/>
  <c r="B55" i="5"/>
  <c r="B48" i="5"/>
  <c r="B41" i="5"/>
  <c r="B34" i="5"/>
  <c r="B27" i="5"/>
  <c r="B20" i="5"/>
  <c r="B13" i="5"/>
  <c r="AZ97" i="5"/>
  <c r="AX97" i="5"/>
  <c r="AP97" i="5"/>
  <c r="AN97" i="5"/>
  <c r="W97" i="5"/>
  <c r="O97" i="5"/>
  <c r="BB97" i="5"/>
  <c r="AY97" i="5"/>
  <c r="AJ97" i="5"/>
  <c r="AG97" i="5"/>
  <c r="X97" i="5"/>
  <c r="V97" i="5"/>
  <c r="AW97" i="13"/>
  <c r="AU97" i="13"/>
  <c r="AT97" i="13"/>
  <c r="AS97" i="13"/>
  <c r="AR97" i="13"/>
  <c r="AJ97" i="13"/>
  <c r="AI97" i="13"/>
  <c r="AE97" i="13"/>
  <c r="AC97" i="13"/>
  <c r="AB97" i="13"/>
  <c r="R97" i="13"/>
  <c r="Q97" i="13"/>
  <c r="P97" i="13"/>
  <c r="O97" i="13"/>
  <c r="W98" i="17"/>
  <c r="V98" i="17"/>
  <c r="V97" i="17"/>
  <c r="V96" i="17"/>
  <c r="S98" i="17"/>
  <c r="O98" i="17"/>
  <c r="K98" i="17"/>
  <c r="X184" i="17" s="1"/>
  <c r="W86" i="17"/>
  <c r="S86" i="17"/>
  <c r="O86" i="17"/>
  <c r="K86" i="17"/>
  <c r="X183" i="17" s="1"/>
  <c r="S98" i="16"/>
  <c r="O98" i="16"/>
  <c r="K98" i="16"/>
  <c r="X184" i="16" s="1"/>
  <c r="S86" i="16"/>
  <c r="O86" i="16"/>
  <c r="K86" i="16"/>
  <c r="X183" i="16" s="1"/>
  <c r="H85" i="16"/>
  <c r="H84" i="16"/>
  <c r="O98" i="15"/>
  <c r="K98" i="15"/>
  <c r="X184" i="15" s="1"/>
  <c r="O86" i="15"/>
  <c r="K86" i="15"/>
  <c r="X183" i="15" s="1"/>
  <c r="K98" i="13"/>
  <c r="X184" i="13" s="1"/>
  <c r="AJ97" i="2"/>
  <c r="AL97" i="16" s="1"/>
  <c r="AI97" i="2"/>
  <c r="AH97" i="2"/>
  <c r="AG97" i="2"/>
  <c r="AF97" i="2"/>
  <c r="AI96" i="2"/>
  <c r="AI98" i="2"/>
  <c r="AH96" i="2"/>
  <c r="AH98" i="2" s="1"/>
  <c r="AG96" i="2"/>
  <c r="AG98" i="2" s="1"/>
  <c r="AF96" i="2"/>
  <c r="AF98" i="2" s="1"/>
  <c r="AD97" i="2"/>
  <c r="AH97" i="15"/>
  <c r="AC97" i="2"/>
  <c r="AB97" i="2"/>
  <c r="AA97" i="2"/>
  <c r="Z97" i="2"/>
  <c r="AC96" i="2"/>
  <c r="AC98" i="2" s="1"/>
  <c r="AB96" i="2"/>
  <c r="AB98" i="2"/>
  <c r="AA96" i="2"/>
  <c r="AA98" i="2" s="1"/>
  <c r="Z96" i="2"/>
  <c r="Z98" i="2" s="1"/>
  <c r="X97" i="2"/>
  <c r="AD97" i="13" s="1"/>
  <c r="W97" i="2"/>
  <c r="V97" i="2"/>
  <c r="U97" i="2"/>
  <c r="T97" i="2"/>
  <c r="W96" i="2"/>
  <c r="W98" i="2" s="1"/>
  <c r="V96" i="2"/>
  <c r="U96" i="2"/>
  <c r="U98" i="2"/>
  <c r="T96" i="2"/>
  <c r="T98" i="2" s="1"/>
  <c r="R97" i="2"/>
  <c r="Z97" i="5" s="1"/>
  <c r="Q97" i="2"/>
  <c r="P97" i="2"/>
  <c r="O97" i="2"/>
  <c r="N97" i="2"/>
  <c r="Q96" i="2"/>
  <c r="Q98" i="2" s="1"/>
  <c r="P96" i="2"/>
  <c r="P98" i="2" s="1"/>
  <c r="O96" i="2"/>
  <c r="O98" i="2" s="1"/>
  <c r="N96" i="2"/>
  <c r="N98" i="2"/>
  <c r="L97" i="2"/>
  <c r="J97" i="13" s="1"/>
  <c r="K97" i="2"/>
  <c r="J97" i="2"/>
  <c r="J98" i="2" s="1"/>
  <c r="I97" i="2"/>
  <c r="H97" i="2"/>
  <c r="K96" i="2"/>
  <c r="K98" i="2" s="1"/>
  <c r="J96" i="2"/>
  <c r="I96" i="2"/>
  <c r="I98" i="2"/>
  <c r="H96" i="2"/>
  <c r="H98" i="2" s="1"/>
  <c r="F97" i="2"/>
  <c r="AB11" i="17"/>
  <c r="AA11" i="17"/>
  <c r="AD118" i="17"/>
  <c r="AC118" i="17"/>
  <c r="AB118" i="17"/>
  <c r="AA118" i="17"/>
  <c r="AE117" i="17"/>
  <c r="AE116" i="17"/>
  <c r="AE115" i="17"/>
  <c r="AE114" i="17"/>
  <c r="AE118" i="17" s="1"/>
  <c r="AE106" i="17"/>
  <c r="AE105" i="17"/>
  <c r="AE104" i="17"/>
  <c r="AE103" i="17"/>
  <c r="AD101" i="17"/>
  <c r="AC101" i="17"/>
  <c r="AC108" i="17" s="1"/>
  <c r="AB101" i="17"/>
  <c r="AB108" i="17" s="1"/>
  <c r="AA101" i="17"/>
  <c r="AE94" i="17"/>
  <c r="AE93" i="17"/>
  <c r="AE92" i="17"/>
  <c r="AE91" i="17"/>
  <c r="AE89" i="17" s="1"/>
  <c r="AD89" i="17"/>
  <c r="AD108" i="17"/>
  <c r="AD111" i="17" s="1"/>
  <c r="AD120" i="17" s="1"/>
  <c r="AC89" i="17"/>
  <c r="AB89" i="17"/>
  <c r="AA89" i="17"/>
  <c r="AE82" i="17"/>
  <c r="AE81" i="17"/>
  <c r="AE80" i="17"/>
  <c r="AE79" i="17"/>
  <c r="AD77" i="17"/>
  <c r="AC77" i="17"/>
  <c r="AB77" i="17"/>
  <c r="AA77" i="17"/>
  <c r="AE74" i="17"/>
  <c r="AE73" i="17"/>
  <c r="AE72" i="17"/>
  <c r="AE69" i="17" s="1"/>
  <c r="K231" i="17" s="1"/>
  <c r="AE71" i="17"/>
  <c r="AD69" i="17"/>
  <c r="AC69" i="17"/>
  <c r="AB69" i="17"/>
  <c r="AA69" i="17"/>
  <c r="AE67" i="17"/>
  <c r="AE62" i="17" s="1"/>
  <c r="K225" i="17" s="1"/>
  <c r="AE66" i="17"/>
  <c r="AE65" i="17"/>
  <c r="AE64" i="17"/>
  <c r="AD62" i="17"/>
  <c r="AC62" i="17"/>
  <c r="AB62" i="17"/>
  <c r="AA62" i="17"/>
  <c r="AE60" i="17"/>
  <c r="AE59" i="17"/>
  <c r="AE58" i="17"/>
  <c r="AE57" i="17"/>
  <c r="AD55" i="17"/>
  <c r="AC55" i="17"/>
  <c r="AB55" i="17"/>
  <c r="AA55" i="17"/>
  <c r="AE53" i="17"/>
  <c r="AE52" i="17"/>
  <c r="AE51" i="17"/>
  <c r="AE50" i="17"/>
  <c r="AE48" i="17" s="1"/>
  <c r="K213" i="17"/>
  <c r="AD48" i="17"/>
  <c r="AC48" i="17"/>
  <c r="AB48" i="17"/>
  <c r="AA48" i="17"/>
  <c r="AE46" i="17"/>
  <c r="AE45" i="17"/>
  <c r="AE44" i="17"/>
  <c r="AE43" i="17"/>
  <c r="AE41" i="17" s="1"/>
  <c r="AD41" i="17"/>
  <c r="AC41" i="17"/>
  <c r="AB41" i="17"/>
  <c r="AA41" i="17"/>
  <c r="AE39" i="17"/>
  <c r="AE38" i="17"/>
  <c r="AE37" i="17"/>
  <c r="AE36" i="17"/>
  <c r="AE34" i="17" s="1"/>
  <c r="K201" i="17" s="1"/>
  <c r="AD34" i="17"/>
  <c r="AC34" i="17"/>
  <c r="AB34" i="17"/>
  <c r="AA34" i="17"/>
  <c r="AE32" i="17"/>
  <c r="AE31" i="17"/>
  <c r="AE30" i="17"/>
  <c r="AE29" i="17"/>
  <c r="AE27" i="17" s="1"/>
  <c r="K195" i="17" s="1"/>
  <c r="AD27" i="17"/>
  <c r="AC27" i="17"/>
  <c r="AB27" i="17"/>
  <c r="AA27" i="17"/>
  <c r="AE25" i="17"/>
  <c r="AE24" i="17"/>
  <c r="AE20" i="17" s="1"/>
  <c r="AE23" i="17"/>
  <c r="AE22" i="17"/>
  <c r="AD20" i="17"/>
  <c r="AD96" i="17" s="1"/>
  <c r="AC20" i="17"/>
  <c r="AC96" i="17" s="1"/>
  <c r="AB20" i="17"/>
  <c r="AA20" i="17"/>
  <c r="AA96" i="17" s="1"/>
  <c r="AE18" i="17"/>
  <c r="AE17" i="17"/>
  <c r="AE13" i="17" s="1"/>
  <c r="AE16" i="17"/>
  <c r="AE15" i="17"/>
  <c r="AD13" i="17"/>
  <c r="AC13" i="17"/>
  <c r="AB13" i="17"/>
  <c r="AB111" i="17"/>
  <c r="AB120" i="17" s="1"/>
  <c r="AA13" i="17"/>
  <c r="Z11" i="16"/>
  <c r="Y11" i="16"/>
  <c r="X11" i="16"/>
  <c r="W11" i="16"/>
  <c r="Z118" i="16"/>
  <c r="Y118" i="16"/>
  <c r="Y120" i="16" s="1"/>
  <c r="X118" i="16"/>
  <c r="W118" i="16"/>
  <c r="AA117" i="16"/>
  <c r="AA116" i="16"/>
  <c r="AA115" i="16"/>
  <c r="AA114" i="16"/>
  <c r="AA118" i="16" s="1"/>
  <c r="AA106" i="16"/>
  <c r="AA105" i="16"/>
  <c r="AA104" i="16"/>
  <c r="AA103" i="16"/>
  <c r="Z101" i="16"/>
  <c r="Z108" i="16" s="1"/>
  <c r="Z111" i="16" s="1"/>
  <c r="Z120" i="16" s="1"/>
  <c r="Y101" i="16"/>
  <c r="Y108" i="16" s="1"/>
  <c r="Y111" i="16" s="1"/>
  <c r="X101" i="16"/>
  <c r="W101" i="16"/>
  <c r="AA94" i="16"/>
  <c r="AA93" i="16"/>
  <c r="AA92" i="16"/>
  <c r="AA91" i="16"/>
  <c r="AA89" i="16"/>
  <c r="Z89" i="16"/>
  <c r="Y89" i="16"/>
  <c r="X89" i="16"/>
  <c r="X108" i="16"/>
  <c r="X111" i="16" s="1"/>
  <c r="X120" i="16" s="1"/>
  <c r="W89" i="16"/>
  <c r="W108" i="16"/>
  <c r="W111" i="16" s="1"/>
  <c r="W120" i="16" s="1"/>
  <c r="AA82" i="16"/>
  <c r="AA77" i="16" s="1"/>
  <c r="J237" i="16" s="1"/>
  <c r="AA81" i="16"/>
  <c r="AA80" i="16"/>
  <c r="AA79" i="16"/>
  <c r="Z77" i="16"/>
  <c r="Y77" i="16"/>
  <c r="X77" i="16"/>
  <c r="W77" i="16"/>
  <c r="AA74" i="16"/>
  <c r="AA73" i="16"/>
  <c r="AA72" i="16"/>
  <c r="AA71" i="16"/>
  <c r="AA69" i="16"/>
  <c r="J231" i="16" s="1"/>
  <c r="Z69" i="16"/>
  <c r="Y69" i="16"/>
  <c r="X69" i="16"/>
  <c r="W69" i="16"/>
  <c r="AA67" i="16"/>
  <c r="AA66" i="16"/>
  <c r="AA65" i="16"/>
  <c r="AA64" i="16"/>
  <c r="AA62" i="16"/>
  <c r="J225" i="16" s="1"/>
  <c r="Z62" i="16"/>
  <c r="Y62" i="16"/>
  <c r="X62" i="16"/>
  <c r="W62" i="16"/>
  <c r="AA60" i="16"/>
  <c r="AA59" i="16"/>
  <c r="AA58" i="16"/>
  <c r="AA57" i="16"/>
  <c r="AA55" i="16" s="1"/>
  <c r="J219" i="16" s="1"/>
  <c r="Z55" i="16"/>
  <c r="Y55" i="16"/>
  <c r="X55" i="16"/>
  <c r="W55" i="16"/>
  <c r="AA53" i="16"/>
  <c r="AA52" i="16"/>
  <c r="AA51" i="16"/>
  <c r="AA50" i="16"/>
  <c r="AA48" i="16" s="1"/>
  <c r="J213" i="16" s="1"/>
  <c r="Z48" i="16"/>
  <c r="Y48" i="16"/>
  <c r="X48" i="16"/>
  <c r="W48" i="16"/>
  <c r="AA46" i="16"/>
  <c r="AA45" i="16"/>
  <c r="AA44" i="16"/>
  <c r="AA43" i="16"/>
  <c r="AA41" i="16" s="1"/>
  <c r="J207" i="16" s="1"/>
  <c r="Z41" i="16"/>
  <c r="Y41" i="16"/>
  <c r="X41" i="16"/>
  <c r="W41" i="16"/>
  <c r="AA39" i="16"/>
  <c r="AA38" i="16"/>
  <c r="AA37" i="16"/>
  <c r="AA36" i="16"/>
  <c r="AA34" i="16" s="1"/>
  <c r="J201" i="16" s="1"/>
  <c r="Z34" i="16"/>
  <c r="Y34" i="16"/>
  <c r="X34" i="16"/>
  <c r="W34" i="16"/>
  <c r="AA32" i="16"/>
  <c r="AA31" i="16"/>
  <c r="AA30" i="16"/>
  <c r="AA29" i="16"/>
  <c r="AA27" i="16"/>
  <c r="Z27" i="16"/>
  <c r="Y27" i="16"/>
  <c r="X27" i="16"/>
  <c r="W27" i="16"/>
  <c r="AA25" i="16"/>
  <c r="AA24" i="16"/>
  <c r="AA23" i="16"/>
  <c r="AA22" i="16"/>
  <c r="AA20" i="16" s="1"/>
  <c r="Z20" i="16"/>
  <c r="Y20" i="16"/>
  <c r="X20" i="16"/>
  <c r="W20" i="16"/>
  <c r="AA18" i="16"/>
  <c r="AA17" i="16"/>
  <c r="AA16" i="16"/>
  <c r="AA15" i="16"/>
  <c r="AA13" i="16" s="1"/>
  <c r="J183" i="16" s="1"/>
  <c r="Z13" i="16"/>
  <c r="Z97" i="16" s="1"/>
  <c r="Y13" i="16"/>
  <c r="X13" i="16"/>
  <c r="W13" i="16"/>
  <c r="V11" i="15"/>
  <c r="U11" i="15"/>
  <c r="T11" i="15"/>
  <c r="S11" i="15"/>
  <c r="V118" i="15"/>
  <c r="U118" i="15"/>
  <c r="T118" i="15"/>
  <c r="S118" i="15"/>
  <c r="W117" i="15"/>
  <c r="W116" i="15"/>
  <c r="W115" i="15"/>
  <c r="W114" i="15"/>
  <c r="W118" i="15" s="1"/>
  <c r="W106" i="15"/>
  <c r="W105" i="15"/>
  <c r="W104" i="15"/>
  <c r="W103" i="15"/>
  <c r="V101" i="15"/>
  <c r="V108" i="15" s="1"/>
  <c r="V111" i="15" s="1"/>
  <c r="V120" i="15" s="1"/>
  <c r="U101" i="15"/>
  <c r="T101" i="15"/>
  <c r="S101" i="15"/>
  <c r="W94" i="15"/>
  <c r="W93" i="15"/>
  <c r="W92" i="15"/>
  <c r="W91" i="15"/>
  <c r="W89" i="15"/>
  <c r="V89" i="15"/>
  <c r="U89" i="15"/>
  <c r="T89" i="15"/>
  <c r="S89" i="15"/>
  <c r="W82" i="15"/>
  <c r="W81" i="15"/>
  <c r="W80" i="15"/>
  <c r="W79" i="15"/>
  <c r="W77" i="15" s="1"/>
  <c r="I237" i="15" s="1"/>
  <c r="V77" i="15"/>
  <c r="U77" i="15"/>
  <c r="T77" i="15"/>
  <c r="S77" i="15"/>
  <c r="W74" i="15"/>
  <c r="W73" i="15"/>
  <c r="W72" i="15"/>
  <c r="W71" i="15"/>
  <c r="W69" i="15" s="1"/>
  <c r="I231" i="15" s="1"/>
  <c r="V69" i="15"/>
  <c r="U69" i="15"/>
  <c r="T69" i="15"/>
  <c r="S69" i="15"/>
  <c r="W67" i="15"/>
  <c r="W62" i="15" s="1"/>
  <c r="I225" i="15" s="1"/>
  <c r="W66" i="15"/>
  <c r="W65" i="15"/>
  <c r="W64" i="15"/>
  <c r="V62" i="15"/>
  <c r="U62" i="15"/>
  <c r="T62" i="15"/>
  <c r="S62" i="15"/>
  <c r="W60" i="15"/>
  <c r="W59" i="15"/>
  <c r="W58" i="15"/>
  <c r="W57" i="15"/>
  <c r="W55" i="15" s="1"/>
  <c r="I219" i="15"/>
  <c r="V55" i="15"/>
  <c r="U55" i="15"/>
  <c r="T55" i="15"/>
  <c r="S55" i="15"/>
  <c r="W53" i="15"/>
  <c r="W52" i="15"/>
  <c r="W51" i="15"/>
  <c r="W50" i="15"/>
  <c r="W48" i="15" s="1"/>
  <c r="I213" i="15" s="1"/>
  <c r="V48" i="15"/>
  <c r="U48" i="15"/>
  <c r="T48" i="15"/>
  <c r="S48" i="15"/>
  <c r="W46" i="15"/>
  <c r="W45" i="15"/>
  <c r="W44" i="15"/>
  <c r="W41" i="15" s="1"/>
  <c r="I207" i="15" s="1"/>
  <c r="W43" i="15"/>
  <c r="V41" i="15"/>
  <c r="U41" i="15"/>
  <c r="T41" i="15"/>
  <c r="S41" i="15"/>
  <c r="W39" i="15"/>
  <c r="W34" i="15" s="1"/>
  <c r="I201" i="15" s="1"/>
  <c r="W38" i="15"/>
  <c r="W37" i="15"/>
  <c r="W36" i="15"/>
  <c r="V34" i="15"/>
  <c r="U34" i="15"/>
  <c r="T34" i="15"/>
  <c r="S34" i="15"/>
  <c r="W32" i="15"/>
  <c r="W31" i="15"/>
  <c r="W30" i="15"/>
  <c r="W29" i="15"/>
  <c r="W27" i="15" s="1"/>
  <c r="I195" i="15"/>
  <c r="V27" i="15"/>
  <c r="U27" i="15"/>
  <c r="T27" i="15"/>
  <c r="S27" i="15"/>
  <c r="W25" i="15"/>
  <c r="W24" i="15"/>
  <c r="W23" i="15"/>
  <c r="W22" i="15"/>
  <c r="W20" i="15" s="1"/>
  <c r="V20" i="15"/>
  <c r="U20" i="15"/>
  <c r="T20" i="15"/>
  <c r="S20" i="15"/>
  <c r="S96" i="15" s="1"/>
  <c r="W18" i="15"/>
  <c r="W17" i="15"/>
  <c r="W16" i="15"/>
  <c r="W13" i="15" s="1"/>
  <c r="I183" i="15" s="1"/>
  <c r="W15" i="15"/>
  <c r="V13" i="15"/>
  <c r="V97" i="15" s="1"/>
  <c r="U13" i="15"/>
  <c r="U97" i="15" s="1"/>
  <c r="T13" i="15"/>
  <c r="S13" i="15"/>
  <c r="S97" i="15" s="1"/>
  <c r="R11" i="13"/>
  <c r="Q11" i="13"/>
  <c r="P11" i="13"/>
  <c r="O11" i="13"/>
  <c r="R118" i="13"/>
  <c r="Q118" i="13"/>
  <c r="P118" i="13"/>
  <c r="O118" i="13"/>
  <c r="S117" i="13"/>
  <c r="S116" i="13"/>
  <c r="S115" i="13"/>
  <c r="S114" i="13"/>
  <c r="S118" i="13"/>
  <c r="S120" i="13" s="1"/>
  <c r="S106" i="13"/>
  <c r="S101" i="13" s="1"/>
  <c r="S108" i="13" s="1"/>
  <c r="S111" i="13" s="1"/>
  <c r="S105" i="13"/>
  <c r="S104" i="13"/>
  <c r="S103" i="13"/>
  <c r="R101" i="13"/>
  <c r="R108" i="13" s="1"/>
  <c r="R111" i="13" s="1"/>
  <c r="Q101" i="13"/>
  <c r="P101" i="13"/>
  <c r="O101" i="13"/>
  <c r="Q108" i="13"/>
  <c r="O108" i="13"/>
  <c r="S94" i="13"/>
  <c r="S93" i="13"/>
  <c r="S92" i="13"/>
  <c r="S89" i="13" s="1"/>
  <c r="S91" i="13"/>
  <c r="R89" i="13"/>
  <c r="Q89" i="13"/>
  <c r="P89" i="13"/>
  <c r="P108" i="13"/>
  <c r="P111" i="13" s="1"/>
  <c r="P120" i="13" s="1"/>
  <c r="O89" i="13"/>
  <c r="S82" i="13"/>
  <c r="S81" i="13"/>
  <c r="S80" i="13"/>
  <c r="S79" i="13"/>
  <c r="S77" i="13"/>
  <c r="H237" i="13" s="1"/>
  <c r="R77" i="13"/>
  <c r="Q77" i="13"/>
  <c r="P77" i="13"/>
  <c r="O77" i="13"/>
  <c r="S74" i="13"/>
  <c r="S73" i="13"/>
  <c r="S72" i="13"/>
  <c r="S71" i="13"/>
  <c r="R69" i="13"/>
  <c r="Q69" i="13"/>
  <c r="P69" i="13"/>
  <c r="O69" i="13"/>
  <c r="S67" i="13"/>
  <c r="S66" i="13"/>
  <c r="S65" i="13"/>
  <c r="S64" i="13"/>
  <c r="S62" i="13" s="1"/>
  <c r="H225" i="13" s="1"/>
  <c r="R62" i="13"/>
  <c r="Q62" i="13"/>
  <c r="P62" i="13"/>
  <c r="O62" i="13"/>
  <c r="S60" i="13"/>
  <c r="S59" i="13"/>
  <c r="S58" i="13"/>
  <c r="S57" i="13"/>
  <c r="S55" i="13" s="1"/>
  <c r="H219" i="13" s="1"/>
  <c r="R55" i="13"/>
  <c r="Q55" i="13"/>
  <c r="P55" i="13"/>
  <c r="O55" i="13"/>
  <c r="S53" i="13"/>
  <c r="S52" i="13"/>
  <c r="S51" i="13"/>
  <c r="S50" i="13"/>
  <c r="R48" i="13"/>
  <c r="Q48" i="13"/>
  <c r="P48" i="13"/>
  <c r="O48" i="13"/>
  <c r="S46" i="13"/>
  <c r="S41" i="13" s="1"/>
  <c r="S45" i="13"/>
  <c r="S44" i="13"/>
  <c r="S43" i="13"/>
  <c r="R41" i="13"/>
  <c r="Q41" i="13"/>
  <c r="P41" i="13"/>
  <c r="P84" i="13" s="1"/>
  <c r="O41" i="13"/>
  <c r="S39" i="13"/>
  <c r="S38" i="13"/>
  <c r="S37" i="13"/>
  <c r="S36" i="13"/>
  <c r="S34" i="13" s="1"/>
  <c r="H201" i="13" s="1"/>
  <c r="R34" i="13"/>
  <c r="Q34" i="13"/>
  <c r="P34" i="13"/>
  <c r="O34" i="13"/>
  <c r="S32" i="13"/>
  <c r="S31" i="13"/>
  <c r="S30" i="13"/>
  <c r="S29" i="13"/>
  <c r="S27" i="13" s="1"/>
  <c r="H195" i="13" s="1"/>
  <c r="R27" i="13"/>
  <c r="R84" i="13" s="1"/>
  <c r="Q27" i="13"/>
  <c r="P27" i="13"/>
  <c r="O27" i="13"/>
  <c r="S25" i="13"/>
  <c r="S24" i="13"/>
  <c r="S23" i="13"/>
  <c r="S22" i="13"/>
  <c r="S20" i="13"/>
  <c r="R20" i="13"/>
  <c r="Q20" i="13"/>
  <c r="P20" i="13"/>
  <c r="O20" i="13"/>
  <c r="S18" i="13"/>
  <c r="S17" i="13"/>
  <c r="S16" i="13"/>
  <c r="S15" i="13"/>
  <c r="S13" i="13" s="1"/>
  <c r="S85" i="13" s="1"/>
  <c r="R13" i="13"/>
  <c r="Q13" i="13"/>
  <c r="Q111" i="13"/>
  <c r="Q120" i="13" s="1"/>
  <c r="P13" i="13"/>
  <c r="P85" i="13" s="1"/>
  <c r="O13" i="13"/>
  <c r="O111" i="13"/>
  <c r="O120" i="13"/>
  <c r="N118" i="5"/>
  <c r="M118" i="5"/>
  <c r="L118" i="5"/>
  <c r="K118" i="5"/>
  <c r="O117" i="5"/>
  <c r="O116" i="5"/>
  <c r="O115" i="5"/>
  <c r="O114" i="5"/>
  <c r="O106" i="5"/>
  <c r="O105" i="5"/>
  <c r="O104" i="5"/>
  <c r="O103" i="5"/>
  <c r="O101" i="5" s="1"/>
  <c r="N101" i="5"/>
  <c r="M101" i="5"/>
  <c r="L101" i="5"/>
  <c r="K101" i="5"/>
  <c r="O94" i="5"/>
  <c r="O93" i="5"/>
  <c r="O92" i="5"/>
  <c r="O91" i="5"/>
  <c r="O89" i="5" s="1"/>
  <c r="O96" i="5" s="1"/>
  <c r="N89" i="5"/>
  <c r="M89" i="5"/>
  <c r="L89" i="5"/>
  <c r="K89" i="5"/>
  <c r="K96" i="5" s="1"/>
  <c r="O82" i="5"/>
  <c r="O77" i="5" s="1"/>
  <c r="G237" i="5" s="1"/>
  <c r="O81" i="5"/>
  <c r="O80" i="5"/>
  <c r="O79" i="5"/>
  <c r="N77" i="5"/>
  <c r="M77" i="5"/>
  <c r="L77" i="5"/>
  <c r="K77" i="5"/>
  <c r="O74" i="5"/>
  <c r="O73" i="5"/>
  <c r="O72" i="5"/>
  <c r="O71" i="5"/>
  <c r="O69" i="5" s="1"/>
  <c r="G231" i="5"/>
  <c r="N69" i="5"/>
  <c r="M69" i="5"/>
  <c r="L69" i="5"/>
  <c r="K69" i="5"/>
  <c r="O67" i="5"/>
  <c r="O66" i="5"/>
  <c r="O65" i="5"/>
  <c r="O64" i="5"/>
  <c r="O62" i="5" s="1"/>
  <c r="G225" i="5" s="1"/>
  <c r="N62" i="5"/>
  <c r="M62" i="5"/>
  <c r="L62" i="5"/>
  <c r="K62" i="5"/>
  <c r="O60" i="5"/>
  <c r="O59" i="5"/>
  <c r="O58" i="5"/>
  <c r="O57" i="5"/>
  <c r="O55" i="5" s="1"/>
  <c r="G219" i="5" s="1"/>
  <c r="N55" i="5"/>
  <c r="M55" i="5"/>
  <c r="L55" i="5"/>
  <c r="K55" i="5"/>
  <c r="O53" i="5"/>
  <c r="O52" i="5"/>
  <c r="O51" i="5"/>
  <c r="O50" i="5"/>
  <c r="O48" i="5" s="1"/>
  <c r="G213" i="5" s="1"/>
  <c r="N48" i="5"/>
  <c r="M48" i="5"/>
  <c r="L48" i="5"/>
  <c r="K48" i="5"/>
  <c r="O46" i="5"/>
  <c r="O41" i="5" s="1"/>
  <c r="G207" i="5" s="1"/>
  <c r="O45" i="5"/>
  <c r="O44" i="5"/>
  <c r="O43" i="5"/>
  <c r="N41" i="5"/>
  <c r="M41" i="5"/>
  <c r="L41" i="5"/>
  <c r="K41" i="5"/>
  <c r="O39" i="5"/>
  <c r="O38" i="5"/>
  <c r="O37" i="5"/>
  <c r="O36" i="5"/>
  <c r="O34" i="5" s="1"/>
  <c r="G201" i="5" s="1"/>
  <c r="N34" i="5"/>
  <c r="M34" i="5"/>
  <c r="L34" i="5"/>
  <c r="K34" i="5"/>
  <c r="O32" i="5"/>
  <c r="O31" i="5"/>
  <c r="O30" i="5"/>
  <c r="O29" i="5"/>
  <c r="O27" i="5" s="1"/>
  <c r="G195" i="5" s="1"/>
  <c r="N27" i="5"/>
  <c r="M27" i="5"/>
  <c r="L27" i="5"/>
  <c r="K27" i="5"/>
  <c r="O25" i="5"/>
  <c r="O24" i="5"/>
  <c r="O23" i="5"/>
  <c r="O22" i="5"/>
  <c r="O20" i="5" s="1"/>
  <c r="G189" i="5" s="1"/>
  <c r="N20" i="5"/>
  <c r="M20" i="5"/>
  <c r="L20" i="5"/>
  <c r="K20" i="5"/>
  <c r="N13" i="5"/>
  <c r="M13" i="5"/>
  <c r="L13" i="5"/>
  <c r="K13" i="5"/>
  <c r="O18" i="5"/>
  <c r="O17" i="5"/>
  <c r="O16" i="5"/>
  <c r="O15" i="5"/>
  <c r="N11" i="5"/>
  <c r="M11" i="5"/>
  <c r="L11" i="5"/>
  <c r="K11" i="5"/>
  <c r="W101" i="15"/>
  <c r="W108" i="15"/>
  <c r="L108" i="5"/>
  <c r="L111" i="5" s="1"/>
  <c r="L120" i="5" s="1"/>
  <c r="L96" i="5"/>
  <c r="N108" i="5"/>
  <c r="N111" i="5"/>
  <c r="N120" i="5" s="1"/>
  <c r="N96" i="5"/>
  <c r="K108" i="5"/>
  <c r="K111" i="5"/>
  <c r="K120" i="5"/>
  <c r="M108" i="5"/>
  <c r="M111" i="5"/>
  <c r="M120" i="5" s="1"/>
  <c r="M96" i="5"/>
  <c r="J97" i="17"/>
  <c r="J97" i="16"/>
  <c r="AR97" i="5"/>
  <c r="AM97" i="13"/>
  <c r="J97" i="15"/>
  <c r="J97" i="5"/>
  <c r="AI97" i="5"/>
  <c r="BA97" i="5"/>
  <c r="AV97" i="13"/>
  <c r="AQ97" i="15"/>
  <c r="AA85" i="16"/>
  <c r="W85" i="17" s="1"/>
  <c r="J195" i="16"/>
  <c r="U84" i="15"/>
  <c r="Q85" i="13"/>
  <c r="AA108" i="17"/>
  <c r="AE55" i="17"/>
  <c r="K219" i="17"/>
  <c r="K84" i="5"/>
  <c r="T108" i="15"/>
  <c r="S108" i="15"/>
  <c r="S111" i="15" s="1"/>
  <c r="S120" i="15" s="1"/>
  <c r="U108" i="15"/>
  <c r="T111" i="15"/>
  <c r="T120" i="15" s="1"/>
  <c r="U111" i="15"/>
  <c r="U120" i="15" s="1"/>
  <c r="S69" i="13"/>
  <c r="H231" i="13"/>
  <c r="AA111" i="17"/>
  <c r="AA120" i="17" s="1"/>
  <c r="AC111" i="17"/>
  <c r="AC120" i="17" s="1"/>
  <c r="C102" i="15"/>
  <c r="C102" i="16"/>
  <c r="C102" i="17"/>
  <c r="C102" i="13"/>
  <c r="C90" i="15"/>
  <c r="C90" i="16"/>
  <c r="C90" i="17"/>
  <c r="C90" i="13"/>
  <c r="C78" i="15"/>
  <c r="C78" i="16"/>
  <c r="C78" i="17"/>
  <c r="C78" i="13"/>
  <c r="C70" i="15"/>
  <c r="C70" i="16"/>
  <c r="C70" i="17"/>
  <c r="C70" i="13"/>
  <c r="C63" i="15"/>
  <c r="C63" i="16"/>
  <c r="C63" i="17"/>
  <c r="C63" i="13"/>
  <c r="C56" i="15"/>
  <c r="C56" i="16"/>
  <c r="C56" i="17"/>
  <c r="C56" i="13"/>
  <c r="C49" i="15"/>
  <c r="C49" i="16"/>
  <c r="C49" i="17"/>
  <c r="C49" i="13"/>
  <c r="C42" i="15"/>
  <c r="C42" i="16"/>
  <c r="C42" i="17"/>
  <c r="C42" i="13"/>
  <c r="C35" i="15"/>
  <c r="C35" i="16"/>
  <c r="C35" i="17"/>
  <c r="C35" i="13"/>
  <c r="C28" i="15"/>
  <c r="C28" i="16"/>
  <c r="C28" i="17"/>
  <c r="C28" i="13"/>
  <c r="C21" i="15"/>
  <c r="C21" i="16"/>
  <c r="C21" i="17"/>
  <c r="C21" i="13"/>
  <c r="C14" i="15"/>
  <c r="C14" i="16"/>
  <c r="C14" i="17"/>
  <c r="C14" i="13"/>
  <c r="W111" i="15"/>
  <c r="K96" i="17"/>
  <c r="K97" i="17"/>
  <c r="K97" i="16"/>
  <c r="K97" i="15"/>
  <c r="K97" i="13"/>
  <c r="P97" i="5"/>
  <c r="Q97" i="5"/>
  <c r="C102" i="5"/>
  <c r="C90" i="5"/>
  <c r="C78" i="5"/>
  <c r="C70" i="5"/>
  <c r="C63" i="5"/>
  <c r="C56" i="5"/>
  <c r="C49" i="5"/>
  <c r="C42" i="5"/>
  <c r="C35" i="5"/>
  <c r="C28" i="5"/>
  <c r="C21" i="5"/>
  <c r="C14" i="5"/>
  <c r="Q11" i="2"/>
  <c r="Y11" i="5" s="1"/>
  <c r="P11" i="2"/>
  <c r="X11" i="5" s="1"/>
  <c r="O11" i="2"/>
  <c r="AD11" i="17" s="1"/>
  <c r="N11" i="2"/>
  <c r="V11" i="5"/>
  <c r="AC11" i="17"/>
  <c r="W11" i="5"/>
  <c r="U11" i="2"/>
  <c r="AF11" i="5" s="1"/>
  <c r="T11" i="2"/>
  <c r="Z11" i="13" s="1"/>
  <c r="AI11" i="13" s="1"/>
  <c r="AR11" i="13" s="1"/>
  <c r="V11" i="2"/>
  <c r="R189" i="15"/>
  <c r="AA11" i="13"/>
  <c r="AJ11" i="13" s="1"/>
  <c r="AS11" i="13" s="1"/>
  <c r="AA11" i="2"/>
  <c r="AB11" i="13"/>
  <c r="AK11" i="13" s="1"/>
  <c r="AT11" i="13" s="1"/>
  <c r="AG11" i="5"/>
  <c r="AB11" i="2"/>
  <c r="AH11" i="2" s="1"/>
  <c r="AE11" i="5"/>
  <c r="Z11" i="2"/>
  <c r="AF11" i="2" s="1"/>
  <c r="AW11" i="5" s="1"/>
  <c r="K86" i="13"/>
  <c r="X183" i="13" s="1"/>
  <c r="E127" i="2"/>
  <c r="E130" i="2" s="1"/>
  <c r="E133" i="2" s="1"/>
  <c r="E136" i="2" s="1"/>
  <c r="E139" i="2" s="1"/>
  <c r="I149" i="2"/>
  <c r="AD11" i="15"/>
  <c r="AM11" i="15" s="1"/>
  <c r="AN11" i="5"/>
  <c r="AF11" i="15"/>
  <c r="AO11" i="15" s="1"/>
  <c r="AP11" i="5"/>
  <c r="AE11" i="15"/>
  <c r="AN11" i="15" s="1"/>
  <c r="AO11" i="5"/>
  <c r="AG11" i="2"/>
  <c r="AI11" i="16" s="1"/>
  <c r="C4" i="11"/>
  <c r="C2" i="11"/>
  <c r="AK117" i="16"/>
  <c r="AJ117" i="16"/>
  <c r="AI117" i="16"/>
  <c r="AH117" i="16"/>
  <c r="AK116" i="16"/>
  <c r="AJ116" i="16"/>
  <c r="AI116" i="16"/>
  <c r="AH116" i="16"/>
  <c r="AK115" i="16"/>
  <c r="AJ115" i="16"/>
  <c r="AI115" i="16"/>
  <c r="AH115" i="16"/>
  <c r="AK114" i="16"/>
  <c r="AJ114" i="16"/>
  <c r="AI114" i="16"/>
  <c r="AH114" i="16"/>
  <c r="AK106" i="16"/>
  <c r="AJ106" i="16"/>
  <c r="AI106" i="16"/>
  <c r="AH106" i="16"/>
  <c r="AK105" i="16"/>
  <c r="AJ105" i="16"/>
  <c r="AI105" i="16"/>
  <c r="AH105" i="16"/>
  <c r="AK103" i="16"/>
  <c r="AJ103" i="16"/>
  <c r="AI103" i="16"/>
  <c r="AH103" i="16"/>
  <c r="AK94" i="16"/>
  <c r="AJ94" i="16"/>
  <c r="AI94" i="16"/>
  <c r="AH94" i="16"/>
  <c r="AK93" i="16"/>
  <c r="AJ93" i="16"/>
  <c r="AI93" i="16"/>
  <c r="AH93" i="16"/>
  <c r="AK92" i="16"/>
  <c r="AJ92" i="16"/>
  <c r="AI92" i="16"/>
  <c r="AH92" i="16"/>
  <c r="AK91" i="16"/>
  <c r="AJ91" i="16"/>
  <c r="AI91" i="16"/>
  <c r="AH91" i="16"/>
  <c r="AK82" i="16"/>
  <c r="AJ82" i="16"/>
  <c r="AI82" i="16"/>
  <c r="AH82" i="16"/>
  <c r="AK81" i="16"/>
  <c r="AK80" i="16"/>
  <c r="AJ80" i="16"/>
  <c r="AI80" i="16"/>
  <c r="AH80" i="16"/>
  <c r="AK79" i="16"/>
  <c r="AJ79" i="16"/>
  <c r="AI79" i="16"/>
  <c r="AH79" i="16"/>
  <c r="AK74" i="16"/>
  <c r="AJ74" i="16"/>
  <c r="AI74" i="16"/>
  <c r="AH74" i="16"/>
  <c r="AK73" i="16"/>
  <c r="AJ73" i="16"/>
  <c r="AI73" i="16"/>
  <c r="AH73" i="16"/>
  <c r="AK72" i="16"/>
  <c r="AJ72" i="16"/>
  <c r="AI72" i="16"/>
  <c r="AH72" i="16"/>
  <c r="AK71" i="16"/>
  <c r="AJ71" i="16"/>
  <c r="AI71" i="16"/>
  <c r="AH71" i="16"/>
  <c r="AK67" i="16"/>
  <c r="AJ67" i="16"/>
  <c r="AI67" i="16"/>
  <c r="AH67" i="16"/>
  <c r="AK66" i="16"/>
  <c r="AJ66" i="16"/>
  <c r="AI66" i="16"/>
  <c r="AH66" i="16"/>
  <c r="AK65" i="16"/>
  <c r="AJ65" i="16"/>
  <c r="AI65" i="16"/>
  <c r="AH65" i="16"/>
  <c r="AK64" i="16"/>
  <c r="AJ64" i="16"/>
  <c r="AI64" i="16"/>
  <c r="AH64" i="16"/>
  <c r="AK60" i="16"/>
  <c r="AJ60" i="16"/>
  <c r="AI60" i="16"/>
  <c r="AH60" i="16"/>
  <c r="AK59" i="16"/>
  <c r="AJ59" i="16"/>
  <c r="AI59" i="16"/>
  <c r="AH59" i="16"/>
  <c r="AK58" i="16"/>
  <c r="AJ58" i="16"/>
  <c r="AI58" i="16"/>
  <c r="AH58" i="16"/>
  <c r="AK57" i="16"/>
  <c r="AJ57" i="16"/>
  <c r="AI57" i="16"/>
  <c r="AH57" i="16"/>
  <c r="AK53" i="16"/>
  <c r="AJ53" i="16"/>
  <c r="AI53" i="16"/>
  <c r="AH53" i="16"/>
  <c r="AK52" i="16"/>
  <c r="AJ52" i="16"/>
  <c r="AI52" i="16"/>
  <c r="AH52" i="16"/>
  <c r="AK51" i="16"/>
  <c r="AJ51" i="16"/>
  <c r="AI51" i="16"/>
  <c r="AH51" i="16"/>
  <c r="AK50" i="16"/>
  <c r="AJ50" i="16"/>
  <c r="AI50" i="16"/>
  <c r="AH50" i="16"/>
  <c r="AK46" i="16"/>
  <c r="AJ46" i="16"/>
  <c r="AI46" i="16"/>
  <c r="AH46" i="16"/>
  <c r="AK45" i="16"/>
  <c r="AJ45" i="16"/>
  <c r="AI45" i="16"/>
  <c r="AH45" i="16"/>
  <c r="AK44" i="16"/>
  <c r="AJ44" i="16"/>
  <c r="AI44" i="16"/>
  <c r="AH44" i="16"/>
  <c r="AK43" i="16"/>
  <c r="AJ43" i="16"/>
  <c r="AI43" i="16"/>
  <c r="AH43" i="16"/>
  <c r="AK39" i="16"/>
  <c r="AJ39" i="16"/>
  <c r="AI39" i="16"/>
  <c r="AH39" i="16"/>
  <c r="AK38" i="16"/>
  <c r="AJ38" i="16"/>
  <c r="AI38" i="16"/>
  <c r="AH38" i="16"/>
  <c r="AK37" i="16"/>
  <c r="AJ37" i="16"/>
  <c r="AI37" i="16"/>
  <c r="AH37" i="16"/>
  <c r="AK36" i="16"/>
  <c r="AJ36" i="16"/>
  <c r="AI36" i="16"/>
  <c r="AH36" i="16"/>
  <c r="AK32" i="16"/>
  <c r="AJ32" i="16"/>
  <c r="AI32" i="16"/>
  <c r="AH32" i="16"/>
  <c r="AK31" i="16"/>
  <c r="AJ31" i="16"/>
  <c r="AI31" i="16"/>
  <c r="AH31" i="16"/>
  <c r="AK30" i="16"/>
  <c r="AJ30" i="16"/>
  <c r="AI30" i="16"/>
  <c r="AH30" i="16"/>
  <c r="AK29" i="16"/>
  <c r="AJ29" i="16"/>
  <c r="AI29" i="16"/>
  <c r="AH29" i="16"/>
  <c r="AK25" i="16"/>
  <c r="AJ25" i="16"/>
  <c r="AI25" i="16"/>
  <c r="AH25" i="16"/>
  <c r="AK24" i="16"/>
  <c r="AJ24" i="16"/>
  <c r="AI24" i="16"/>
  <c r="AH24" i="16"/>
  <c r="AK23" i="16"/>
  <c r="AJ23" i="16"/>
  <c r="AI23" i="16"/>
  <c r="AH23" i="16"/>
  <c r="AK22" i="16"/>
  <c r="AJ22" i="16"/>
  <c r="AI22" i="16"/>
  <c r="AH22" i="16"/>
  <c r="AK18" i="16"/>
  <c r="AJ18" i="16"/>
  <c r="AI18" i="16"/>
  <c r="AH18" i="16"/>
  <c r="AK17" i="16"/>
  <c r="AJ17" i="16"/>
  <c r="AI17" i="16"/>
  <c r="AH17" i="16"/>
  <c r="AK16" i="16"/>
  <c r="AJ16" i="16"/>
  <c r="AI16" i="16"/>
  <c r="AH16" i="16"/>
  <c r="AK15" i="16"/>
  <c r="AJ15" i="16"/>
  <c r="AI15" i="16"/>
  <c r="AH15" i="16"/>
  <c r="AP117" i="15"/>
  <c r="AO117" i="15"/>
  <c r="AN117" i="15"/>
  <c r="AM117" i="15"/>
  <c r="AP116" i="15"/>
  <c r="AO116" i="15"/>
  <c r="AN116" i="15"/>
  <c r="AM116" i="15"/>
  <c r="AP115" i="15"/>
  <c r="AO115" i="15"/>
  <c r="AN115" i="15"/>
  <c r="AM115" i="15"/>
  <c r="AP114" i="15"/>
  <c r="AO114" i="15"/>
  <c r="AN114" i="15"/>
  <c r="AM114" i="15"/>
  <c r="AP106" i="15"/>
  <c r="AO106" i="15"/>
  <c r="AN106" i="15"/>
  <c r="AM106" i="15"/>
  <c r="AP105" i="15"/>
  <c r="AO105" i="15"/>
  <c r="AN105" i="15"/>
  <c r="AM105" i="15"/>
  <c r="AP103" i="15"/>
  <c r="AO103" i="15"/>
  <c r="AN103" i="15"/>
  <c r="AM103" i="15"/>
  <c r="AP94" i="15"/>
  <c r="AO94" i="15"/>
  <c r="AN94" i="15"/>
  <c r="AM94" i="15"/>
  <c r="AP93" i="15"/>
  <c r="AO93" i="15"/>
  <c r="AN93" i="15"/>
  <c r="AM93" i="15"/>
  <c r="AP92" i="15"/>
  <c r="AO92" i="15"/>
  <c r="AN92" i="15"/>
  <c r="AM92" i="15"/>
  <c r="AP91" i="15"/>
  <c r="AO91" i="15"/>
  <c r="AN91" i="15"/>
  <c r="AM91" i="15"/>
  <c r="AP82" i="15"/>
  <c r="AO82" i="15"/>
  <c r="AN82" i="15"/>
  <c r="AM82" i="15"/>
  <c r="AP81" i="15"/>
  <c r="AP80" i="15"/>
  <c r="AO80" i="15"/>
  <c r="AN80" i="15"/>
  <c r="AM80" i="15"/>
  <c r="AP79" i="15"/>
  <c r="AO79" i="15"/>
  <c r="AN79" i="15"/>
  <c r="AM79" i="15"/>
  <c r="AP74" i="15"/>
  <c r="AO74" i="15"/>
  <c r="AN74" i="15"/>
  <c r="AM74" i="15"/>
  <c r="AP73" i="15"/>
  <c r="AO73" i="15"/>
  <c r="AN73" i="15"/>
  <c r="AM73" i="15"/>
  <c r="AP72" i="15"/>
  <c r="AO72" i="15"/>
  <c r="AN72" i="15"/>
  <c r="AM72" i="15"/>
  <c r="AP71" i="15"/>
  <c r="AO71" i="15"/>
  <c r="AN71" i="15"/>
  <c r="AM71" i="15"/>
  <c r="AP67" i="15"/>
  <c r="AO67" i="15"/>
  <c r="AN67" i="15"/>
  <c r="AM67" i="15"/>
  <c r="AP66" i="15"/>
  <c r="AO66" i="15"/>
  <c r="AN66" i="15"/>
  <c r="AM66" i="15"/>
  <c r="AP65" i="15"/>
  <c r="AO65" i="15"/>
  <c r="AN65" i="15"/>
  <c r="AM65" i="15"/>
  <c r="AP64" i="15"/>
  <c r="AO64" i="15"/>
  <c r="AN64" i="15"/>
  <c r="AM64" i="15"/>
  <c r="AP60" i="15"/>
  <c r="AO60" i="15"/>
  <c r="AN60" i="15"/>
  <c r="AM60" i="15"/>
  <c r="AP59" i="15"/>
  <c r="AO59" i="15"/>
  <c r="AN59" i="15"/>
  <c r="AM59" i="15"/>
  <c r="AP58" i="15"/>
  <c r="AO58" i="15"/>
  <c r="AN58" i="15"/>
  <c r="AM58" i="15"/>
  <c r="AP57" i="15"/>
  <c r="AO57" i="15"/>
  <c r="AN57" i="15"/>
  <c r="AM57" i="15"/>
  <c r="AP53" i="15"/>
  <c r="AO53" i="15"/>
  <c r="AN53" i="15"/>
  <c r="AM53" i="15"/>
  <c r="AP52" i="15"/>
  <c r="AO52" i="15"/>
  <c r="AN52" i="15"/>
  <c r="AM52" i="15"/>
  <c r="AP51" i="15"/>
  <c r="AO51" i="15"/>
  <c r="AN51" i="15"/>
  <c r="AM51" i="15"/>
  <c r="AP50" i="15"/>
  <c r="AO50" i="15"/>
  <c r="AN50" i="15"/>
  <c r="AM50" i="15"/>
  <c r="AP46" i="15"/>
  <c r="AO46" i="15"/>
  <c r="AN46" i="15"/>
  <c r="AM46" i="15"/>
  <c r="AP45" i="15"/>
  <c r="AO45" i="15"/>
  <c r="AN45" i="15"/>
  <c r="AM45" i="15"/>
  <c r="AP44" i="15"/>
  <c r="AO44" i="15"/>
  <c r="AN44" i="15"/>
  <c r="AM44" i="15"/>
  <c r="AP43" i="15"/>
  <c r="AO43" i="15"/>
  <c r="AN43" i="15"/>
  <c r="AM43" i="15"/>
  <c r="AP39" i="15"/>
  <c r="AO39" i="15"/>
  <c r="AN39" i="15"/>
  <c r="AM39" i="15"/>
  <c r="AP38" i="15"/>
  <c r="AO38" i="15"/>
  <c r="AN38" i="15"/>
  <c r="AM38" i="15"/>
  <c r="AP37" i="15"/>
  <c r="AO37" i="15"/>
  <c r="AN37" i="15"/>
  <c r="AM37" i="15"/>
  <c r="AP36" i="15"/>
  <c r="AO36" i="15"/>
  <c r="AN36" i="15"/>
  <c r="AM36" i="15"/>
  <c r="AP32" i="15"/>
  <c r="AO32" i="15"/>
  <c r="AN32" i="15"/>
  <c r="AM32" i="15"/>
  <c r="AP31" i="15"/>
  <c r="AO31" i="15"/>
  <c r="AN31" i="15"/>
  <c r="AM31" i="15"/>
  <c r="AP30" i="15"/>
  <c r="AO30" i="15"/>
  <c r="AN30" i="15"/>
  <c r="AM30" i="15"/>
  <c r="AP29" i="15"/>
  <c r="AO29" i="15"/>
  <c r="AN29" i="15"/>
  <c r="AM29" i="15"/>
  <c r="AP25" i="15"/>
  <c r="AO25" i="15"/>
  <c r="AN25" i="15"/>
  <c r="AM25" i="15"/>
  <c r="AP24" i="15"/>
  <c r="AO24" i="15"/>
  <c r="AN24" i="15"/>
  <c r="AM24" i="15"/>
  <c r="AP23" i="15"/>
  <c r="AO23" i="15"/>
  <c r="AN23" i="15"/>
  <c r="AM23" i="15"/>
  <c r="AP22" i="15"/>
  <c r="AO22" i="15"/>
  <c r="AN22" i="15"/>
  <c r="AM22" i="15"/>
  <c r="AP18" i="15"/>
  <c r="AO18" i="15"/>
  <c r="AN18" i="15"/>
  <c r="AM18" i="15"/>
  <c r="AP17" i="15"/>
  <c r="AO17" i="15"/>
  <c r="AN17" i="15"/>
  <c r="AM17" i="15"/>
  <c r="AP16" i="15"/>
  <c r="AO16" i="15"/>
  <c r="AN16" i="15"/>
  <c r="AM16" i="15"/>
  <c r="AP15" i="15"/>
  <c r="AO15" i="15"/>
  <c r="AN15" i="15"/>
  <c r="AM15" i="15"/>
  <c r="AU117" i="13"/>
  <c r="AT117" i="13"/>
  <c r="AS117" i="13"/>
  <c r="AR117" i="13"/>
  <c r="AU116" i="13"/>
  <c r="AT116" i="13"/>
  <c r="AS116" i="13"/>
  <c r="AR116" i="13"/>
  <c r="AU115" i="13"/>
  <c r="AT115" i="13"/>
  <c r="AS115" i="13"/>
  <c r="AR115" i="13"/>
  <c r="AU114" i="13"/>
  <c r="AT114" i="13"/>
  <c r="AS114" i="13"/>
  <c r="AR114" i="13"/>
  <c r="AU106" i="13"/>
  <c r="AT106" i="13"/>
  <c r="AS106" i="13"/>
  <c r="AR106" i="13"/>
  <c r="AU105" i="13"/>
  <c r="AT105" i="13"/>
  <c r="AS105" i="13"/>
  <c r="AR105" i="13"/>
  <c r="AU103" i="13"/>
  <c r="AT103" i="13"/>
  <c r="AS103" i="13"/>
  <c r="AR103" i="13"/>
  <c r="AU94" i="13"/>
  <c r="AT94" i="13"/>
  <c r="AS94" i="13"/>
  <c r="AR94" i="13"/>
  <c r="AU93" i="13"/>
  <c r="AT93" i="13"/>
  <c r="AS93" i="13"/>
  <c r="AR93" i="13"/>
  <c r="AU92" i="13"/>
  <c r="AT92" i="13"/>
  <c r="AS92" i="13"/>
  <c r="AR92" i="13"/>
  <c r="AU91" i="13"/>
  <c r="AT91" i="13"/>
  <c r="AS91" i="13"/>
  <c r="AR91" i="13"/>
  <c r="AU82" i="13"/>
  <c r="AT82" i="13"/>
  <c r="AS82" i="13"/>
  <c r="AR82" i="13"/>
  <c r="AU81" i="13"/>
  <c r="AU80" i="13"/>
  <c r="AT80" i="13"/>
  <c r="AS80" i="13"/>
  <c r="AR80" i="13"/>
  <c r="AU79" i="13"/>
  <c r="AT79" i="13"/>
  <c r="AS79" i="13"/>
  <c r="AR79" i="13"/>
  <c r="AU74" i="13"/>
  <c r="AT74" i="13"/>
  <c r="AS74" i="13"/>
  <c r="AR74" i="13"/>
  <c r="AU73" i="13"/>
  <c r="AT73" i="13"/>
  <c r="AS73" i="13"/>
  <c r="AR73" i="13"/>
  <c r="AU72" i="13"/>
  <c r="AT72" i="13"/>
  <c r="AS72" i="13"/>
  <c r="AR72" i="13"/>
  <c r="AU71" i="13"/>
  <c r="AT71" i="13"/>
  <c r="AS71" i="13"/>
  <c r="AR71" i="13"/>
  <c r="AU67" i="13"/>
  <c r="AT67" i="13"/>
  <c r="AS67" i="13"/>
  <c r="AR67" i="13"/>
  <c r="AU66" i="13"/>
  <c r="AT66" i="13"/>
  <c r="AS66" i="13"/>
  <c r="AR66" i="13"/>
  <c r="AU65" i="13"/>
  <c r="AT65" i="13"/>
  <c r="AS65" i="13"/>
  <c r="AR65" i="13"/>
  <c r="AU64" i="13"/>
  <c r="AT64" i="13"/>
  <c r="AS64" i="13"/>
  <c r="AR64" i="13"/>
  <c r="AU60" i="13"/>
  <c r="AT60" i="13"/>
  <c r="AS60" i="13"/>
  <c r="AR60" i="13"/>
  <c r="AU59" i="13"/>
  <c r="AT59" i="13"/>
  <c r="AS59" i="13"/>
  <c r="AR59" i="13"/>
  <c r="AU58" i="13"/>
  <c r="AT58" i="13"/>
  <c r="AS58" i="13"/>
  <c r="AR58" i="13"/>
  <c r="AU57" i="13"/>
  <c r="AT57" i="13"/>
  <c r="AS57" i="13"/>
  <c r="AR57" i="13"/>
  <c r="AU53" i="13"/>
  <c r="AT53" i="13"/>
  <c r="AS53" i="13"/>
  <c r="AR53" i="13"/>
  <c r="AU52" i="13"/>
  <c r="AT52" i="13"/>
  <c r="AS52" i="13"/>
  <c r="AR52" i="13"/>
  <c r="AU51" i="13"/>
  <c r="AT51" i="13"/>
  <c r="AS51" i="13"/>
  <c r="AR51" i="13"/>
  <c r="AU50" i="13"/>
  <c r="AT50" i="13"/>
  <c r="AS50" i="13"/>
  <c r="AR50" i="13"/>
  <c r="AU46" i="13"/>
  <c r="AT46" i="13"/>
  <c r="AS46" i="13"/>
  <c r="AR46" i="13"/>
  <c r="AU45" i="13"/>
  <c r="AT45" i="13"/>
  <c r="AS45" i="13"/>
  <c r="AR45" i="13"/>
  <c r="AU44" i="13"/>
  <c r="AT44" i="13"/>
  <c r="AS44" i="13"/>
  <c r="AR44" i="13"/>
  <c r="AU43" i="13"/>
  <c r="AT43" i="13"/>
  <c r="AS43" i="13"/>
  <c r="AR43" i="13"/>
  <c r="AU39" i="13"/>
  <c r="AT39" i="13"/>
  <c r="AS39" i="13"/>
  <c r="AR39" i="13"/>
  <c r="AU38" i="13"/>
  <c r="AT38" i="13"/>
  <c r="AS38" i="13"/>
  <c r="AR38" i="13"/>
  <c r="AU37" i="13"/>
  <c r="AT37" i="13"/>
  <c r="AS37" i="13"/>
  <c r="AR37" i="13"/>
  <c r="AU36" i="13"/>
  <c r="AT36" i="13"/>
  <c r="AS36" i="13"/>
  <c r="AR36" i="13"/>
  <c r="AU32" i="13"/>
  <c r="AT32" i="13"/>
  <c r="AS32" i="13"/>
  <c r="AR32" i="13"/>
  <c r="AU31" i="13"/>
  <c r="AT31" i="13"/>
  <c r="AS31" i="13"/>
  <c r="AR31" i="13"/>
  <c r="AU30" i="13"/>
  <c r="AT30" i="13"/>
  <c r="AS30" i="13"/>
  <c r="AR30" i="13"/>
  <c r="AU29" i="13"/>
  <c r="AT29" i="13"/>
  <c r="AS29" i="13"/>
  <c r="AR29" i="13"/>
  <c r="AU25" i="13"/>
  <c r="AT25" i="13"/>
  <c r="AS25" i="13"/>
  <c r="AR25" i="13"/>
  <c r="AU24" i="13"/>
  <c r="AT24" i="13"/>
  <c r="AS24" i="13"/>
  <c r="AR24" i="13"/>
  <c r="AU23" i="13"/>
  <c r="AT23" i="13"/>
  <c r="AS23" i="13"/>
  <c r="AR23" i="13"/>
  <c r="AU22" i="13"/>
  <c r="AT22" i="13"/>
  <c r="AS22" i="13"/>
  <c r="AR22" i="13"/>
  <c r="AU18" i="13"/>
  <c r="AT18" i="13"/>
  <c r="AS18" i="13"/>
  <c r="AR18" i="13"/>
  <c r="AU17" i="13"/>
  <c r="AT17" i="13"/>
  <c r="AS17" i="13"/>
  <c r="AR17" i="13"/>
  <c r="AU16" i="13"/>
  <c r="AT16" i="13"/>
  <c r="AS16" i="13"/>
  <c r="AR16" i="13"/>
  <c r="AU15" i="13"/>
  <c r="AT15" i="13"/>
  <c r="AS15" i="13"/>
  <c r="AR15" i="13"/>
  <c r="AL117" i="13"/>
  <c r="AG117" i="15"/>
  <c r="AK117" i="13"/>
  <c r="AF117" i="15"/>
  <c r="AJ117" i="13"/>
  <c r="AE117" i="15" s="1"/>
  <c r="AI117" i="13"/>
  <c r="AD117" i="15"/>
  <c r="AL116" i="13"/>
  <c r="AG116" i="15"/>
  <c r="AK116" i="13"/>
  <c r="AF116" i="15"/>
  <c r="AJ116" i="13"/>
  <c r="AE116" i="15" s="1"/>
  <c r="AI116" i="13"/>
  <c r="AD116" i="15"/>
  <c r="AL115" i="13"/>
  <c r="AG115" i="15"/>
  <c r="AK115" i="13"/>
  <c r="AF115" i="15"/>
  <c r="AJ115" i="13"/>
  <c r="AE115" i="15" s="1"/>
  <c r="AI115" i="13"/>
  <c r="AD115" i="15"/>
  <c r="AL114" i="13"/>
  <c r="AG114" i="15"/>
  <c r="AK114" i="13"/>
  <c r="AF114" i="15"/>
  <c r="AJ114" i="13"/>
  <c r="AE114" i="15"/>
  <c r="AI114" i="13"/>
  <c r="AD114" i="15"/>
  <c r="AL106" i="13"/>
  <c r="AG106" i="15"/>
  <c r="AK106" i="13"/>
  <c r="AF106" i="15"/>
  <c r="AJ106" i="13"/>
  <c r="AE106" i="15" s="1"/>
  <c r="AI106" i="13"/>
  <c r="AD106" i="15"/>
  <c r="AL105" i="13"/>
  <c r="AG105" i="15"/>
  <c r="AK105" i="13"/>
  <c r="AF105" i="15"/>
  <c r="AJ105" i="13"/>
  <c r="AE105" i="15" s="1"/>
  <c r="AI105" i="13"/>
  <c r="AD105" i="15" s="1"/>
  <c r="AL104" i="13"/>
  <c r="AG104" i="15"/>
  <c r="AL103" i="13"/>
  <c r="AG103" i="15"/>
  <c r="AK103" i="13"/>
  <c r="AF103" i="15" s="1"/>
  <c r="AJ103" i="13"/>
  <c r="AE103" i="15"/>
  <c r="AI103" i="13"/>
  <c r="AD103" i="15" s="1"/>
  <c r="AL94" i="13"/>
  <c r="AG94" i="15"/>
  <c r="AK94" i="13"/>
  <c r="AF94" i="15"/>
  <c r="AJ94" i="13"/>
  <c r="AE94" i="15"/>
  <c r="AI94" i="13"/>
  <c r="AD94" i="15" s="1"/>
  <c r="AL93" i="13"/>
  <c r="AG93" i="15"/>
  <c r="AK93" i="13"/>
  <c r="AF93" i="15"/>
  <c r="AJ93" i="13"/>
  <c r="AE93" i="15"/>
  <c r="AI93" i="13"/>
  <c r="AD93" i="15" s="1"/>
  <c r="AL92" i="13"/>
  <c r="AG92" i="15"/>
  <c r="AK92" i="13"/>
  <c r="AF92" i="15"/>
  <c r="AJ92" i="13"/>
  <c r="AE92" i="15"/>
  <c r="AI92" i="13"/>
  <c r="AD92" i="15" s="1"/>
  <c r="AL91" i="13"/>
  <c r="AG91" i="15"/>
  <c r="AK91" i="13"/>
  <c r="AF91" i="15"/>
  <c r="AJ91" i="13"/>
  <c r="AE91" i="15"/>
  <c r="AI91" i="13"/>
  <c r="AD91" i="15" s="1"/>
  <c r="AL82" i="13"/>
  <c r="AG82" i="15"/>
  <c r="AK82" i="13"/>
  <c r="AF82" i="15"/>
  <c r="AJ82" i="13"/>
  <c r="AE82" i="15"/>
  <c r="AI82" i="13"/>
  <c r="AD82" i="15" s="1"/>
  <c r="AL81" i="13"/>
  <c r="AG81" i="15"/>
  <c r="AL80" i="13"/>
  <c r="AG80" i="15"/>
  <c r="AK80" i="13"/>
  <c r="AF80" i="15"/>
  <c r="AJ80" i="13"/>
  <c r="AE80" i="15" s="1"/>
  <c r="AI80" i="13"/>
  <c r="AD80" i="15"/>
  <c r="AL79" i="13"/>
  <c r="AG79" i="15"/>
  <c r="AK79" i="13"/>
  <c r="AF79" i="15"/>
  <c r="AJ79" i="13"/>
  <c r="AE79" i="15" s="1"/>
  <c r="AI79" i="13"/>
  <c r="AD79" i="15"/>
  <c r="AL74" i="13"/>
  <c r="AG74" i="15"/>
  <c r="AK74" i="13"/>
  <c r="AF74" i="15"/>
  <c r="AJ74" i="13"/>
  <c r="AE74" i="15" s="1"/>
  <c r="AI74" i="13"/>
  <c r="AD74" i="15"/>
  <c r="AL73" i="13"/>
  <c r="AG73" i="15"/>
  <c r="AK73" i="13"/>
  <c r="AF73" i="15"/>
  <c r="AJ73" i="13"/>
  <c r="AE73" i="15" s="1"/>
  <c r="AI73" i="13"/>
  <c r="AD73" i="15"/>
  <c r="AL72" i="13"/>
  <c r="AG72" i="15"/>
  <c r="AK72" i="13"/>
  <c r="AF72" i="15"/>
  <c r="AJ72" i="13"/>
  <c r="AE72" i="15" s="1"/>
  <c r="AI72" i="13"/>
  <c r="AD72" i="15"/>
  <c r="AL71" i="13"/>
  <c r="AG71" i="15"/>
  <c r="AK71" i="13"/>
  <c r="AF71" i="15"/>
  <c r="AJ71" i="13"/>
  <c r="AE71" i="15" s="1"/>
  <c r="AI71" i="13"/>
  <c r="AD71" i="15"/>
  <c r="AL67" i="13"/>
  <c r="AG67" i="15"/>
  <c r="AK67" i="13"/>
  <c r="AF67" i="15"/>
  <c r="AJ67" i="13"/>
  <c r="AE67" i="15" s="1"/>
  <c r="AI67" i="13"/>
  <c r="AD67" i="15"/>
  <c r="AL66" i="13"/>
  <c r="AG66" i="15"/>
  <c r="AK66" i="13"/>
  <c r="AF66" i="15"/>
  <c r="AJ66" i="13"/>
  <c r="AE66" i="15" s="1"/>
  <c r="AI66" i="13"/>
  <c r="AD66" i="15"/>
  <c r="AL65" i="13"/>
  <c r="AG65" i="15"/>
  <c r="AK65" i="13"/>
  <c r="AF65" i="15"/>
  <c r="AJ65" i="13"/>
  <c r="AE65" i="15" s="1"/>
  <c r="AI65" i="13"/>
  <c r="AD65" i="15"/>
  <c r="AL64" i="13"/>
  <c r="AG64" i="15"/>
  <c r="AK64" i="13"/>
  <c r="AF64" i="15"/>
  <c r="AJ64" i="13"/>
  <c r="AE64" i="15" s="1"/>
  <c r="AI64" i="13"/>
  <c r="AD64" i="15"/>
  <c r="AL60" i="13"/>
  <c r="AG60" i="15"/>
  <c r="AK60" i="13"/>
  <c r="AF60" i="15"/>
  <c r="AJ60" i="13"/>
  <c r="AE60" i="15" s="1"/>
  <c r="AI60" i="13"/>
  <c r="AD60" i="15"/>
  <c r="AL59" i="13"/>
  <c r="AG59" i="15"/>
  <c r="AK59" i="13"/>
  <c r="AF59" i="15"/>
  <c r="AJ59" i="13"/>
  <c r="AE59" i="15" s="1"/>
  <c r="AI59" i="13"/>
  <c r="AD59" i="15"/>
  <c r="AL58" i="13"/>
  <c r="AG58" i="15"/>
  <c r="AK58" i="13"/>
  <c r="AF58" i="15"/>
  <c r="AJ58" i="13"/>
  <c r="AE58" i="15" s="1"/>
  <c r="AI58" i="13"/>
  <c r="AD58" i="15"/>
  <c r="AL57" i="13"/>
  <c r="AG57" i="15"/>
  <c r="AK57" i="13"/>
  <c r="AF57" i="15"/>
  <c r="AJ57" i="13"/>
  <c r="AE57" i="15" s="1"/>
  <c r="AI57" i="13"/>
  <c r="AD57" i="15"/>
  <c r="AL53" i="13"/>
  <c r="AG53" i="15"/>
  <c r="AK53" i="13"/>
  <c r="AF53" i="15"/>
  <c r="AJ53" i="13"/>
  <c r="AE53" i="15" s="1"/>
  <c r="AI53" i="13"/>
  <c r="AD53" i="15"/>
  <c r="AL52" i="13"/>
  <c r="AG52" i="15"/>
  <c r="AK52" i="13"/>
  <c r="AF52" i="15"/>
  <c r="AJ52" i="13"/>
  <c r="AE52" i="15" s="1"/>
  <c r="AI52" i="13"/>
  <c r="AD52" i="15"/>
  <c r="AL51" i="13"/>
  <c r="AG51" i="15"/>
  <c r="AK51" i="13"/>
  <c r="AF51" i="15"/>
  <c r="AJ51" i="13"/>
  <c r="AE51" i="15" s="1"/>
  <c r="AI51" i="13"/>
  <c r="AD51" i="15"/>
  <c r="AL50" i="13"/>
  <c r="AG50" i="15"/>
  <c r="AK50" i="13"/>
  <c r="AF50" i="15"/>
  <c r="AJ50" i="13"/>
  <c r="AE50" i="15" s="1"/>
  <c r="AI50" i="13"/>
  <c r="AD50" i="15"/>
  <c r="AL46" i="13"/>
  <c r="AG46" i="15"/>
  <c r="AK46" i="13"/>
  <c r="AF46" i="15"/>
  <c r="AJ46" i="13"/>
  <c r="AE46" i="15" s="1"/>
  <c r="AI46" i="13"/>
  <c r="AD46" i="15"/>
  <c r="AL45" i="13"/>
  <c r="AG45" i="15"/>
  <c r="AK45" i="13"/>
  <c r="AF45" i="15"/>
  <c r="AJ45" i="13"/>
  <c r="AE45" i="15" s="1"/>
  <c r="AI45" i="13"/>
  <c r="AD45" i="15"/>
  <c r="AL44" i="13"/>
  <c r="AG44" i="15"/>
  <c r="AK44" i="13"/>
  <c r="AF44" i="15"/>
  <c r="AJ44" i="13"/>
  <c r="AE44" i="15" s="1"/>
  <c r="AI44" i="13"/>
  <c r="AD44" i="15"/>
  <c r="AL43" i="13"/>
  <c r="AG43" i="15"/>
  <c r="AK43" i="13"/>
  <c r="AF43" i="15"/>
  <c r="AJ43" i="13"/>
  <c r="AE43" i="15" s="1"/>
  <c r="AI43" i="13"/>
  <c r="AD43" i="15"/>
  <c r="AL39" i="13"/>
  <c r="AG39" i="15"/>
  <c r="AK39" i="13"/>
  <c r="AF39" i="15"/>
  <c r="AJ39" i="13"/>
  <c r="AE39" i="15" s="1"/>
  <c r="AI39" i="13"/>
  <c r="AD39" i="15"/>
  <c r="AL38" i="13"/>
  <c r="AG38" i="15"/>
  <c r="AK38" i="13"/>
  <c r="AF38" i="15"/>
  <c r="AJ38" i="13"/>
  <c r="AE38" i="15" s="1"/>
  <c r="AI38" i="13"/>
  <c r="AD38" i="15"/>
  <c r="AL37" i="13"/>
  <c r="AG37" i="15"/>
  <c r="AK37" i="13"/>
  <c r="AF37" i="15"/>
  <c r="AJ37" i="13"/>
  <c r="AE37" i="15" s="1"/>
  <c r="AI37" i="13"/>
  <c r="AD37" i="15"/>
  <c r="AL36" i="13"/>
  <c r="AG36" i="15"/>
  <c r="AK36" i="13"/>
  <c r="AF36" i="15"/>
  <c r="AJ36" i="13"/>
  <c r="AE36" i="15" s="1"/>
  <c r="AI36" i="13"/>
  <c r="AD36" i="15"/>
  <c r="AL32" i="13"/>
  <c r="AG32" i="15"/>
  <c r="AK32" i="13"/>
  <c r="AF32" i="15"/>
  <c r="AJ32" i="13"/>
  <c r="AE32" i="15" s="1"/>
  <c r="AI32" i="13"/>
  <c r="AD32" i="15"/>
  <c r="AL31" i="13"/>
  <c r="AG31" i="15"/>
  <c r="AK31" i="13"/>
  <c r="AF31" i="15"/>
  <c r="AJ31" i="13"/>
  <c r="AE31" i="15" s="1"/>
  <c r="AI31" i="13"/>
  <c r="AD31" i="15"/>
  <c r="AL30" i="13"/>
  <c r="AG30" i="15"/>
  <c r="AK30" i="13"/>
  <c r="AF30" i="15"/>
  <c r="AJ30" i="13"/>
  <c r="AE30" i="15" s="1"/>
  <c r="AI30" i="13"/>
  <c r="AD30" i="15"/>
  <c r="AL29" i="13"/>
  <c r="AG29" i="15"/>
  <c r="AK29" i="13"/>
  <c r="AF29" i="15"/>
  <c r="AJ29" i="13"/>
  <c r="AE29" i="15" s="1"/>
  <c r="AI29" i="13"/>
  <c r="AD29" i="15"/>
  <c r="AL25" i="13"/>
  <c r="AG25" i="15"/>
  <c r="AK25" i="13"/>
  <c r="AF25" i="15"/>
  <c r="AJ25" i="13"/>
  <c r="AE25" i="15" s="1"/>
  <c r="AI25" i="13"/>
  <c r="AD25" i="15"/>
  <c r="AL24" i="13"/>
  <c r="AG24" i="15"/>
  <c r="AK24" i="13"/>
  <c r="AF24" i="15"/>
  <c r="AJ24" i="13"/>
  <c r="AE24" i="15" s="1"/>
  <c r="AI24" i="13"/>
  <c r="AD24" i="15"/>
  <c r="AL23" i="13"/>
  <c r="AG23" i="15"/>
  <c r="AK23" i="13"/>
  <c r="AF23" i="15"/>
  <c r="AJ23" i="13"/>
  <c r="AE23" i="15" s="1"/>
  <c r="AI23" i="13"/>
  <c r="AD23" i="15"/>
  <c r="AL22" i="13"/>
  <c r="AG22" i="15"/>
  <c r="AK22" i="13"/>
  <c r="AF22" i="15"/>
  <c r="AJ22" i="13"/>
  <c r="AE22" i="15" s="1"/>
  <c r="AI22" i="13"/>
  <c r="AD22" i="15"/>
  <c r="AL18" i="13"/>
  <c r="AG18" i="15" s="1"/>
  <c r="AK18" i="13"/>
  <c r="AF18" i="15"/>
  <c r="AJ18" i="13"/>
  <c r="AE18" i="15" s="1"/>
  <c r="AI18" i="13"/>
  <c r="AD18" i="15"/>
  <c r="AL17" i="13"/>
  <c r="AG17" i="15" s="1"/>
  <c r="AK17" i="13"/>
  <c r="AF17" i="15"/>
  <c r="AJ17" i="13"/>
  <c r="AE17" i="15" s="1"/>
  <c r="AI17" i="13"/>
  <c r="AD17" i="15"/>
  <c r="AL16" i="13"/>
  <c r="AG16" i="15" s="1"/>
  <c r="AK16" i="13"/>
  <c r="AF16" i="15"/>
  <c r="AJ16" i="13"/>
  <c r="AE16" i="15" s="1"/>
  <c r="AI16" i="13"/>
  <c r="AD16" i="15"/>
  <c r="AL15" i="13"/>
  <c r="AG15" i="15" s="1"/>
  <c r="AK15" i="13"/>
  <c r="AJ15" i="13"/>
  <c r="AI15" i="13"/>
  <c r="AD15" i="15" s="1"/>
  <c r="AE15" i="15"/>
  <c r="AF15" i="15"/>
  <c r="AZ117" i="5"/>
  <c r="AY117" i="5"/>
  <c r="AX117" i="5"/>
  <c r="AW117" i="5"/>
  <c r="AZ116" i="5"/>
  <c r="AY116" i="5"/>
  <c r="AX116" i="5"/>
  <c r="AW116" i="5"/>
  <c r="AZ115" i="5"/>
  <c r="AY115" i="5"/>
  <c r="AX115" i="5"/>
  <c r="AW115" i="5"/>
  <c r="AZ114" i="5"/>
  <c r="AY114" i="5"/>
  <c r="AX114" i="5"/>
  <c r="AW114" i="5"/>
  <c r="AZ106" i="5"/>
  <c r="AY106" i="5"/>
  <c r="AX106" i="5"/>
  <c r="AW106" i="5"/>
  <c r="AZ105" i="5"/>
  <c r="AY105" i="5"/>
  <c r="AX105" i="5"/>
  <c r="AW105" i="5"/>
  <c r="AZ103" i="5"/>
  <c r="AY103" i="5"/>
  <c r="AX103" i="5"/>
  <c r="AW103" i="5"/>
  <c r="AZ94" i="5"/>
  <c r="AY94" i="5"/>
  <c r="AX94" i="5"/>
  <c r="AW94" i="5"/>
  <c r="AZ93" i="5"/>
  <c r="AY93" i="5"/>
  <c r="AX93" i="5"/>
  <c r="AW93" i="5"/>
  <c r="AZ92" i="5"/>
  <c r="AY92" i="5"/>
  <c r="AX92" i="5"/>
  <c r="AW92" i="5"/>
  <c r="AZ91" i="5"/>
  <c r="AY91" i="5"/>
  <c r="AX91" i="5"/>
  <c r="AW91" i="5"/>
  <c r="AZ82" i="5"/>
  <c r="AY82" i="5"/>
  <c r="AX82" i="5"/>
  <c r="AW82" i="5"/>
  <c r="AZ81" i="5"/>
  <c r="AZ80" i="5"/>
  <c r="AY80" i="5"/>
  <c r="AX80" i="5"/>
  <c r="AW80" i="5"/>
  <c r="AZ79" i="5"/>
  <c r="AY79" i="5"/>
  <c r="AX79" i="5"/>
  <c r="AW79" i="5"/>
  <c r="AZ74" i="5"/>
  <c r="AY74" i="5"/>
  <c r="AX74" i="5"/>
  <c r="AW74" i="5"/>
  <c r="AZ73" i="5"/>
  <c r="AY73" i="5"/>
  <c r="AX73" i="5"/>
  <c r="AW73" i="5"/>
  <c r="AZ72" i="5"/>
  <c r="AY72" i="5"/>
  <c r="AX72" i="5"/>
  <c r="AW72" i="5"/>
  <c r="AZ71" i="5"/>
  <c r="AY71" i="5"/>
  <c r="AX71" i="5"/>
  <c r="AW71" i="5"/>
  <c r="AZ67" i="5"/>
  <c r="AY67" i="5"/>
  <c r="AX67" i="5"/>
  <c r="AW67" i="5"/>
  <c r="AZ66" i="5"/>
  <c r="AY66" i="5"/>
  <c r="AX66" i="5"/>
  <c r="AW66" i="5"/>
  <c r="AZ65" i="5"/>
  <c r="AY65" i="5"/>
  <c r="AX65" i="5"/>
  <c r="AW65" i="5"/>
  <c r="AZ64" i="5"/>
  <c r="AY64" i="5"/>
  <c r="AX64" i="5"/>
  <c r="AW64" i="5"/>
  <c r="AZ60" i="5"/>
  <c r="AY60" i="5"/>
  <c r="AX60" i="5"/>
  <c r="AW60" i="5"/>
  <c r="AZ59" i="5"/>
  <c r="AY59" i="5"/>
  <c r="AX59" i="5"/>
  <c r="AW59" i="5"/>
  <c r="AZ58" i="5"/>
  <c r="AY58" i="5"/>
  <c r="AX58" i="5"/>
  <c r="AW58" i="5"/>
  <c r="AZ57" i="5"/>
  <c r="AY57" i="5"/>
  <c r="AX57" i="5"/>
  <c r="AW57" i="5"/>
  <c r="AZ53" i="5"/>
  <c r="AY53" i="5"/>
  <c r="AX53" i="5"/>
  <c r="AW53" i="5"/>
  <c r="AZ52" i="5"/>
  <c r="AY52" i="5"/>
  <c r="AX52" i="5"/>
  <c r="AW52" i="5"/>
  <c r="AZ51" i="5"/>
  <c r="AY51" i="5"/>
  <c r="AX51" i="5"/>
  <c r="AW51" i="5"/>
  <c r="AZ50" i="5"/>
  <c r="AY50" i="5"/>
  <c r="AX50" i="5"/>
  <c r="AW50" i="5"/>
  <c r="AZ46" i="5"/>
  <c r="AY46" i="5"/>
  <c r="AX46" i="5"/>
  <c r="AW46" i="5"/>
  <c r="AZ45" i="5"/>
  <c r="AY45" i="5"/>
  <c r="AX45" i="5"/>
  <c r="AW45" i="5"/>
  <c r="AZ44" i="5"/>
  <c r="AY44" i="5"/>
  <c r="AX44" i="5"/>
  <c r="AW44" i="5"/>
  <c r="AZ43" i="5"/>
  <c r="AY43" i="5"/>
  <c r="AX43" i="5"/>
  <c r="AW43" i="5"/>
  <c r="AZ39" i="5"/>
  <c r="AY39" i="5"/>
  <c r="AX39" i="5"/>
  <c r="AW39" i="5"/>
  <c r="AZ38" i="5"/>
  <c r="AY38" i="5"/>
  <c r="AX38" i="5"/>
  <c r="AW38" i="5"/>
  <c r="AZ37" i="5"/>
  <c r="AY37" i="5"/>
  <c r="AX37" i="5"/>
  <c r="AW37" i="5"/>
  <c r="AZ36" i="5"/>
  <c r="AY36" i="5"/>
  <c r="AX36" i="5"/>
  <c r="AW36" i="5"/>
  <c r="AZ32" i="5"/>
  <c r="AY32" i="5"/>
  <c r="AX32" i="5"/>
  <c r="AW32" i="5"/>
  <c r="AZ31" i="5"/>
  <c r="AY31" i="5"/>
  <c r="AX31" i="5"/>
  <c r="AW31" i="5"/>
  <c r="AZ30" i="5"/>
  <c r="AY30" i="5"/>
  <c r="AX30" i="5"/>
  <c r="AW30" i="5"/>
  <c r="AZ29" i="5"/>
  <c r="AY29" i="5"/>
  <c r="AX29" i="5"/>
  <c r="AW29" i="5"/>
  <c r="AZ25" i="5"/>
  <c r="AY25" i="5"/>
  <c r="AX25" i="5"/>
  <c r="AW25" i="5"/>
  <c r="AZ24" i="5"/>
  <c r="AY24" i="5"/>
  <c r="AX24" i="5"/>
  <c r="AW24" i="5"/>
  <c r="AZ23" i="5"/>
  <c r="AY23" i="5"/>
  <c r="AX23" i="5"/>
  <c r="AW23" i="5"/>
  <c r="AZ22" i="5"/>
  <c r="AY22" i="5"/>
  <c r="AX22" i="5"/>
  <c r="AW22" i="5"/>
  <c r="AZ18" i="5"/>
  <c r="AY18" i="5"/>
  <c r="AX18" i="5"/>
  <c r="AW18" i="5"/>
  <c r="AZ17" i="5"/>
  <c r="AY17" i="5"/>
  <c r="AX17" i="5"/>
  <c r="AW17" i="5"/>
  <c r="AZ16" i="5"/>
  <c r="AY16" i="5"/>
  <c r="AX16" i="5"/>
  <c r="AW16" i="5"/>
  <c r="AZ15" i="5"/>
  <c r="AY15" i="5"/>
  <c r="AX15" i="5"/>
  <c r="AW15" i="5"/>
  <c r="AQ117" i="5"/>
  <c r="AP117" i="5"/>
  <c r="AO117" i="5"/>
  <c r="AN117" i="5"/>
  <c r="AQ116" i="5"/>
  <c r="AP116" i="5"/>
  <c r="AO116" i="5"/>
  <c r="AN116" i="5"/>
  <c r="AQ115" i="5"/>
  <c r="AP115" i="5"/>
  <c r="AO115" i="5"/>
  <c r="AN115" i="5"/>
  <c r="AQ114" i="5"/>
  <c r="AP114" i="5"/>
  <c r="AO114" i="5"/>
  <c r="AN114" i="5"/>
  <c r="AQ106" i="5"/>
  <c r="AP106" i="5"/>
  <c r="AO106" i="5"/>
  <c r="AN106" i="5"/>
  <c r="AQ105" i="5"/>
  <c r="AP105" i="5"/>
  <c r="AO105" i="5"/>
  <c r="AN105" i="5"/>
  <c r="AQ104" i="5"/>
  <c r="AQ103" i="5"/>
  <c r="AP103" i="5"/>
  <c r="AO103" i="5"/>
  <c r="AN103" i="5"/>
  <c r="AQ94" i="5"/>
  <c r="AP94" i="5"/>
  <c r="AO94" i="5"/>
  <c r="AN94" i="5"/>
  <c r="AQ93" i="5"/>
  <c r="AP93" i="5"/>
  <c r="AO93" i="5"/>
  <c r="AN93" i="5"/>
  <c r="AQ92" i="5"/>
  <c r="AP92" i="5"/>
  <c r="AO92" i="5"/>
  <c r="AN92" i="5"/>
  <c r="AQ91" i="5"/>
  <c r="AP91" i="5"/>
  <c r="AO91" i="5"/>
  <c r="AN91" i="5"/>
  <c r="AQ82" i="5"/>
  <c r="AP82" i="5"/>
  <c r="AO82" i="5"/>
  <c r="AN82" i="5"/>
  <c r="AQ81" i="5"/>
  <c r="AQ80" i="5"/>
  <c r="AP80" i="5"/>
  <c r="AO80" i="5"/>
  <c r="AN80" i="5"/>
  <c r="AQ79" i="5"/>
  <c r="AP79" i="5"/>
  <c r="AO79" i="5"/>
  <c r="AN79" i="5"/>
  <c r="AQ74" i="5"/>
  <c r="AP74" i="5"/>
  <c r="AO74" i="5"/>
  <c r="AN74" i="5"/>
  <c r="AQ73" i="5"/>
  <c r="AP73" i="5"/>
  <c r="AO73" i="5"/>
  <c r="AN73" i="5"/>
  <c r="AQ72" i="5"/>
  <c r="AP72" i="5"/>
  <c r="AO72" i="5"/>
  <c r="AN72" i="5"/>
  <c r="AQ71" i="5"/>
  <c r="AP71" i="5"/>
  <c r="AO71" i="5"/>
  <c r="AN71" i="5"/>
  <c r="AQ67" i="5"/>
  <c r="AP67" i="5"/>
  <c r="AO67" i="5"/>
  <c r="AN67" i="5"/>
  <c r="AQ66" i="5"/>
  <c r="AP66" i="5"/>
  <c r="AO66" i="5"/>
  <c r="AN66" i="5"/>
  <c r="AQ65" i="5"/>
  <c r="AP65" i="5"/>
  <c r="AO65" i="5"/>
  <c r="AN65" i="5"/>
  <c r="AQ64" i="5"/>
  <c r="AP64" i="5"/>
  <c r="AO64" i="5"/>
  <c r="AN64" i="5"/>
  <c r="AQ60" i="5"/>
  <c r="AP60" i="5"/>
  <c r="AO60" i="5"/>
  <c r="AN60" i="5"/>
  <c r="AQ59" i="5"/>
  <c r="AP59" i="5"/>
  <c r="AO59" i="5"/>
  <c r="AN59" i="5"/>
  <c r="AQ58" i="5"/>
  <c r="AP58" i="5"/>
  <c r="AO58" i="5"/>
  <c r="AN58" i="5"/>
  <c r="AQ57" i="5"/>
  <c r="AP57" i="5"/>
  <c r="AO57" i="5"/>
  <c r="AN57" i="5"/>
  <c r="AQ53" i="5"/>
  <c r="AP53" i="5"/>
  <c r="AO53" i="5"/>
  <c r="AN53" i="5"/>
  <c r="AQ52" i="5"/>
  <c r="AP52" i="5"/>
  <c r="AO52" i="5"/>
  <c r="AN52" i="5"/>
  <c r="AQ51" i="5"/>
  <c r="AP51" i="5"/>
  <c r="AO51" i="5"/>
  <c r="AN51" i="5"/>
  <c r="AQ50" i="5"/>
  <c r="AP50" i="5"/>
  <c r="AO50" i="5"/>
  <c r="AN50" i="5"/>
  <c r="AQ46" i="5"/>
  <c r="AP46" i="5"/>
  <c r="AO46" i="5"/>
  <c r="AN46" i="5"/>
  <c r="AQ45" i="5"/>
  <c r="AP45" i="5"/>
  <c r="AO45" i="5"/>
  <c r="AN45" i="5"/>
  <c r="AQ44" i="5"/>
  <c r="AP44" i="5"/>
  <c r="AO44" i="5"/>
  <c r="AN44" i="5"/>
  <c r="AQ43" i="5"/>
  <c r="AP43" i="5"/>
  <c r="AO43" i="5"/>
  <c r="AN43" i="5"/>
  <c r="AQ39" i="5"/>
  <c r="AP39" i="5"/>
  <c r="AO39" i="5"/>
  <c r="AN39" i="5"/>
  <c r="AQ38" i="5"/>
  <c r="AP38" i="5"/>
  <c r="AO38" i="5"/>
  <c r="AN38" i="5"/>
  <c r="AQ37" i="5"/>
  <c r="AP37" i="5"/>
  <c r="AO37" i="5"/>
  <c r="AN37" i="5"/>
  <c r="AQ36" i="5"/>
  <c r="AP36" i="5"/>
  <c r="AO36" i="5"/>
  <c r="AN36" i="5"/>
  <c r="AQ32" i="5"/>
  <c r="AP32" i="5"/>
  <c r="AO32" i="5"/>
  <c r="AN32" i="5"/>
  <c r="AQ31" i="5"/>
  <c r="AP31" i="5"/>
  <c r="AO31" i="5"/>
  <c r="AN31" i="5"/>
  <c r="AQ30" i="5"/>
  <c r="AP30" i="5"/>
  <c r="AO30" i="5"/>
  <c r="AN30" i="5"/>
  <c r="AQ29" i="5"/>
  <c r="AP29" i="5"/>
  <c r="AO29" i="5"/>
  <c r="AN29" i="5"/>
  <c r="AQ25" i="5"/>
  <c r="AP25" i="5"/>
  <c r="AO25" i="5"/>
  <c r="AN25" i="5"/>
  <c r="AQ24" i="5"/>
  <c r="AP24" i="5"/>
  <c r="AO24" i="5"/>
  <c r="AN24" i="5"/>
  <c r="AQ23" i="5"/>
  <c r="AP23" i="5"/>
  <c r="AO23" i="5"/>
  <c r="AN23" i="5"/>
  <c r="AQ22" i="5"/>
  <c r="AP22" i="5"/>
  <c r="AO22" i="5"/>
  <c r="AN22" i="5"/>
  <c r="AQ18" i="5"/>
  <c r="AP18" i="5"/>
  <c r="AO18" i="5"/>
  <c r="AN18" i="5"/>
  <c r="AQ17" i="5"/>
  <c r="AP17" i="5"/>
  <c r="AO17" i="5"/>
  <c r="AN17" i="5"/>
  <c r="AQ16" i="5"/>
  <c r="AP16" i="5"/>
  <c r="AO16" i="5"/>
  <c r="AN16" i="5"/>
  <c r="AQ15" i="5"/>
  <c r="AP15" i="5"/>
  <c r="AO15" i="5"/>
  <c r="AN15" i="5"/>
  <c r="AH117" i="5"/>
  <c r="AC117" i="13"/>
  <c r="AG117" i="5"/>
  <c r="AB117" i="13"/>
  <c r="AF117" i="5"/>
  <c r="AA117" i="13" s="1"/>
  <c r="AE117" i="5"/>
  <c r="Z117" i="13" s="1"/>
  <c r="AH116" i="5"/>
  <c r="AC116" i="13"/>
  <c r="AG116" i="5"/>
  <c r="AB116" i="13"/>
  <c r="AF116" i="5"/>
  <c r="AA116" i="13" s="1"/>
  <c r="AE116" i="5"/>
  <c r="Z116" i="13" s="1"/>
  <c r="AH115" i="5"/>
  <c r="AC115" i="13"/>
  <c r="AG115" i="5"/>
  <c r="AB115" i="13"/>
  <c r="AF115" i="5"/>
  <c r="AA115" i="13" s="1"/>
  <c r="AE115" i="5"/>
  <c r="Z115" i="13" s="1"/>
  <c r="AH106" i="5"/>
  <c r="AC106" i="13"/>
  <c r="AG106" i="5"/>
  <c r="AB106" i="13"/>
  <c r="AF106" i="5"/>
  <c r="AA106" i="13" s="1"/>
  <c r="AE106" i="5"/>
  <c r="Z106" i="13" s="1"/>
  <c r="AH105" i="5"/>
  <c r="AC105" i="13"/>
  <c r="AG105" i="5"/>
  <c r="AB105" i="13"/>
  <c r="AF105" i="5"/>
  <c r="AA105" i="13" s="1"/>
  <c r="AE105" i="5"/>
  <c r="Z105" i="13" s="1"/>
  <c r="AH104" i="5"/>
  <c r="AC104" i="13"/>
  <c r="AH103" i="5"/>
  <c r="AC103" i="13"/>
  <c r="AG103" i="5"/>
  <c r="AB103" i="13" s="1"/>
  <c r="AF103" i="5"/>
  <c r="AA103" i="13" s="1"/>
  <c r="AE103" i="5"/>
  <c r="Z103" i="13"/>
  <c r="AH94" i="5"/>
  <c r="AC94" i="13"/>
  <c r="AG94" i="5"/>
  <c r="AB94" i="13" s="1"/>
  <c r="AF94" i="5"/>
  <c r="AA94" i="13" s="1"/>
  <c r="AE94" i="5"/>
  <c r="Z94" i="13"/>
  <c r="AH93" i="5"/>
  <c r="AC93" i="13"/>
  <c r="AG93" i="5"/>
  <c r="AB93" i="13" s="1"/>
  <c r="AF93" i="5"/>
  <c r="AA93" i="13" s="1"/>
  <c r="AE93" i="5"/>
  <c r="Z93" i="13"/>
  <c r="AH92" i="5"/>
  <c r="AC92" i="13"/>
  <c r="AG92" i="5"/>
  <c r="AB92" i="13" s="1"/>
  <c r="AF92" i="5"/>
  <c r="AA92" i="13" s="1"/>
  <c r="AE92" i="5"/>
  <c r="Z92" i="13"/>
  <c r="AH91" i="5"/>
  <c r="AG91" i="5"/>
  <c r="AF91" i="5"/>
  <c r="AA91" i="13" s="1"/>
  <c r="AE91" i="5"/>
  <c r="AH82" i="5"/>
  <c r="AC82" i="13" s="1"/>
  <c r="AG82" i="5"/>
  <c r="AB82" i="13"/>
  <c r="AF82" i="5"/>
  <c r="AA82" i="13" s="1"/>
  <c r="AE82" i="5"/>
  <c r="Z82" i="13" s="1"/>
  <c r="AH81" i="5"/>
  <c r="AC81" i="13" s="1"/>
  <c r="AH80" i="5"/>
  <c r="AC80" i="13"/>
  <c r="AG80" i="5"/>
  <c r="AB80" i="13" s="1"/>
  <c r="AF80" i="5"/>
  <c r="AA80" i="13" s="1"/>
  <c r="AE80" i="5"/>
  <c r="Z80" i="13" s="1"/>
  <c r="AH79" i="5"/>
  <c r="AC79" i="13"/>
  <c r="AG79" i="5"/>
  <c r="AB79" i="13" s="1"/>
  <c r="AF79" i="5"/>
  <c r="AA79" i="13" s="1"/>
  <c r="AE79" i="5"/>
  <c r="Z79" i="13" s="1"/>
  <c r="AH74" i="5"/>
  <c r="AC74" i="13"/>
  <c r="AG74" i="5"/>
  <c r="AB74" i="13" s="1"/>
  <c r="AF74" i="5"/>
  <c r="AA74" i="13" s="1"/>
  <c r="AE74" i="5"/>
  <c r="Z74" i="13" s="1"/>
  <c r="AH73" i="5"/>
  <c r="AC73" i="13"/>
  <c r="AG73" i="5"/>
  <c r="AB73" i="13" s="1"/>
  <c r="AF73" i="5"/>
  <c r="AA73" i="13" s="1"/>
  <c r="AE73" i="5"/>
  <c r="Z73" i="13" s="1"/>
  <c r="AH72" i="5"/>
  <c r="AC72" i="13"/>
  <c r="AG72" i="5"/>
  <c r="AB72" i="13" s="1"/>
  <c r="AF72" i="5"/>
  <c r="AA72" i="13" s="1"/>
  <c r="AE72" i="5"/>
  <c r="Z72" i="13" s="1"/>
  <c r="AH71" i="5"/>
  <c r="AC71" i="13"/>
  <c r="AG71" i="5"/>
  <c r="AB71" i="13" s="1"/>
  <c r="AF71" i="5"/>
  <c r="AA71" i="13" s="1"/>
  <c r="AE71" i="5"/>
  <c r="Z71" i="13" s="1"/>
  <c r="AH67" i="5"/>
  <c r="AC67" i="13"/>
  <c r="AG67" i="5"/>
  <c r="AB67" i="13" s="1"/>
  <c r="AF67" i="5"/>
  <c r="AA67" i="13" s="1"/>
  <c r="AE67" i="5"/>
  <c r="Z67" i="13" s="1"/>
  <c r="AH66" i="5"/>
  <c r="AC66" i="13"/>
  <c r="AG66" i="5"/>
  <c r="AB66" i="13" s="1"/>
  <c r="AF66" i="5"/>
  <c r="AA66" i="13" s="1"/>
  <c r="AE66" i="5"/>
  <c r="Z66" i="13" s="1"/>
  <c r="AH65" i="5"/>
  <c r="AC65" i="13"/>
  <c r="AG65" i="5"/>
  <c r="AB65" i="13" s="1"/>
  <c r="AF65" i="5"/>
  <c r="AA65" i="13" s="1"/>
  <c r="AE65" i="5"/>
  <c r="Z65" i="13" s="1"/>
  <c r="AH64" i="5"/>
  <c r="AC64" i="13"/>
  <c r="AG64" i="5"/>
  <c r="AB64" i="13" s="1"/>
  <c r="AF64" i="5"/>
  <c r="AA64" i="13" s="1"/>
  <c r="AE64" i="5"/>
  <c r="Z64" i="13" s="1"/>
  <c r="AH60" i="5"/>
  <c r="AC60" i="13"/>
  <c r="AG60" i="5"/>
  <c r="AB60" i="13" s="1"/>
  <c r="AF60" i="5"/>
  <c r="AA60" i="13" s="1"/>
  <c r="AE60" i="5"/>
  <c r="Z60" i="13" s="1"/>
  <c r="AH59" i="5"/>
  <c r="AC59" i="13"/>
  <c r="AG59" i="5"/>
  <c r="AB59" i="13" s="1"/>
  <c r="AF59" i="5"/>
  <c r="AA59" i="13" s="1"/>
  <c r="AE59" i="5"/>
  <c r="Z59" i="13" s="1"/>
  <c r="AH58" i="5"/>
  <c r="AC58" i="13"/>
  <c r="AG58" i="5"/>
  <c r="AB58" i="13" s="1"/>
  <c r="AF58" i="5"/>
  <c r="AA58" i="13" s="1"/>
  <c r="AE58" i="5"/>
  <c r="Z58" i="13" s="1"/>
  <c r="AH57" i="5"/>
  <c r="AC57" i="13"/>
  <c r="AG57" i="5"/>
  <c r="AB57" i="13" s="1"/>
  <c r="AF57" i="5"/>
  <c r="AA57" i="13" s="1"/>
  <c r="AE57" i="5"/>
  <c r="Z57" i="13" s="1"/>
  <c r="AH53" i="5"/>
  <c r="AC53" i="13"/>
  <c r="AG53" i="5"/>
  <c r="AB53" i="13" s="1"/>
  <c r="AF53" i="5"/>
  <c r="AA53" i="13" s="1"/>
  <c r="AE53" i="5"/>
  <c r="Z53" i="13" s="1"/>
  <c r="AH52" i="5"/>
  <c r="AC52" i="13"/>
  <c r="AG52" i="5"/>
  <c r="AB52" i="13" s="1"/>
  <c r="AF52" i="5"/>
  <c r="AA52" i="13" s="1"/>
  <c r="AE52" i="5"/>
  <c r="Z52" i="13" s="1"/>
  <c r="AH51" i="5"/>
  <c r="AC51" i="13"/>
  <c r="AG51" i="5"/>
  <c r="AB51" i="13" s="1"/>
  <c r="AF51" i="5"/>
  <c r="AA51" i="13" s="1"/>
  <c r="AE51" i="5"/>
  <c r="Z51" i="13" s="1"/>
  <c r="AH50" i="5"/>
  <c r="AC50" i="13"/>
  <c r="AG50" i="5"/>
  <c r="AB50" i="13" s="1"/>
  <c r="AF50" i="5"/>
  <c r="AA50" i="13" s="1"/>
  <c r="AE50" i="5"/>
  <c r="Z50" i="13" s="1"/>
  <c r="AH46" i="5"/>
  <c r="AC46" i="13"/>
  <c r="AG46" i="5"/>
  <c r="AB46" i="13" s="1"/>
  <c r="AF46" i="5"/>
  <c r="AA46" i="13" s="1"/>
  <c r="AE46" i="5"/>
  <c r="Z46" i="13" s="1"/>
  <c r="AH45" i="5"/>
  <c r="AC45" i="13"/>
  <c r="AG45" i="5"/>
  <c r="AB45" i="13" s="1"/>
  <c r="AF45" i="5"/>
  <c r="AA45" i="13" s="1"/>
  <c r="AE45" i="5"/>
  <c r="Z45" i="13" s="1"/>
  <c r="AH44" i="5"/>
  <c r="AC44" i="13"/>
  <c r="AG44" i="5"/>
  <c r="AB44" i="13" s="1"/>
  <c r="AF44" i="5"/>
  <c r="AA44" i="13" s="1"/>
  <c r="AE44" i="5"/>
  <c r="Z44" i="13" s="1"/>
  <c r="AH43" i="5"/>
  <c r="AC43" i="13"/>
  <c r="AG43" i="5"/>
  <c r="AB43" i="13" s="1"/>
  <c r="AF43" i="5"/>
  <c r="AA43" i="13" s="1"/>
  <c r="AE43" i="5"/>
  <c r="Z43" i="13" s="1"/>
  <c r="AH39" i="5"/>
  <c r="AC39" i="13"/>
  <c r="AG39" i="5"/>
  <c r="AB39" i="13" s="1"/>
  <c r="AF39" i="5"/>
  <c r="AA39" i="13" s="1"/>
  <c r="AE39" i="5"/>
  <c r="Z39" i="13" s="1"/>
  <c r="AH38" i="5"/>
  <c r="AC38" i="13"/>
  <c r="AG38" i="5"/>
  <c r="AB38" i="13" s="1"/>
  <c r="AF38" i="5"/>
  <c r="AA38" i="13" s="1"/>
  <c r="AE38" i="5"/>
  <c r="Z38" i="13" s="1"/>
  <c r="AH37" i="5"/>
  <c r="AC37" i="13"/>
  <c r="AG37" i="5"/>
  <c r="AB37" i="13" s="1"/>
  <c r="AF37" i="5"/>
  <c r="AA37" i="13" s="1"/>
  <c r="AE37" i="5"/>
  <c r="Z37" i="13" s="1"/>
  <c r="AH36" i="5"/>
  <c r="AC36" i="13"/>
  <c r="AG36" i="5"/>
  <c r="AB36" i="13" s="1"/>
  <c r="AH32" i="5"/>
  <c r="AC32" i="13" s="1"/>
  <c r="AG32" i="5"/>
  <c r="AB32" i="13" s="1"/>
  <c r="AF32" i="5"/>
  <c r="AA32" i="13"/>
  <c r="AE32" i="5"/>
  <c r="Z32" i="13" s="1"/>
  <c r="AH31" i="5"/>
  <c r="AC31" i="13" s="1"/>
  <c r="AG31" i="5"/>
  <c r="AB31" i="13" s="1"/>
  <c r="AF31" i="5"/>
  <c r="AA31" i="13"/>
  <c r="AE31" i="5"/>
  <c r="Z31" i="13" s="1"/>
  <c r="AH30" i="5"/>
  <c r="AC30" i="13" s="1"/>
  <c r="AG30" i="5"/>
  <c r="AB30" i="13" s="1"/>
  <c r="AF30" i="5"/>
  <c r="AA30" i="13"/>
  <c r="AE30" i="5"/>
  <c r="Z30" i="13" s="1"/>
  <c r="AH29" i="5"/>
  <c r="AC29" i="13" s="1"/>
  <c r="AG29" i="5"/>
  <c r="AB29" i="13" s="1"/>
  <c r="AF29" i="5"/>
  <c r="AA29" i="13"/>
  <c r="AE29" i="5"/>
  <c r="Z29" i="13" s="1"/>
  <c r="AH25" i="5"/>
  <c r="AC25" i="13" s="1"/>
  <c r="AG25" i="5"/>
  <c r="AB25" i="13" s="1"/>
  <c r="AF25" i="5"/>
  <c r="AA25" i="13"/>
  <c r="AE25" i="5"/>
  <c r="Z25" i="13" s="1"/>
  <c r="AH24" i="5"/>
  <c r="AC24" i="13" s="1"/>
  <c r="AG24" i="5"/>
  <c r="AB24" i="13" s="1"/>
  <c r="AF24" i="5"/>
  <c r="AA24" i="13"/>
  <c r="AE24" i="5"/>
  <c r="Z24" i="13" s="1"/>
  <c r="AH23" i="5"/>
  <c r="AC23" i="13" s="1"/>
  <c r="AG23" i="5"/>
  <c r="AB23" i="13" s="1"/>
  <c r="AF23" i="5"/>
  <c r="AA23" i="13"/>
  <c r="AE23" i="5"/>
  <c r="Z23" i="13" s="1"/>
  <c r="AH22" i="5"/>
  <c r="AC22" i="13" s="1"/>
  <c r="AG22" i="5"/>
  <c r="AB22" i="13" s="1"/>
  <c r="AF22" i="5"/>
  <c r="AA22" i="13"/>
  <c r="AE22" i="5"/>
  <c r="Z22" i="13" s="1"/>
  <c r="AH18" i="5"/>
  <c r="AC18" i="13" s="1"/>
  <c r="AG18" i="5"/>
  <c r="AB18" i="13" s="1"/>
  <c r="AF18" i="5"/>
  <c r="AA18" i="13"/>
  <c r="AE18" i="5"/>
  <c r="Z18" i="13" s="1"/>
  <c r="AH17" i="5"/>
  <c r="AC17" i="13" s="1"/>
  <c r="AG17" i="5"/>
  <c r="AB17" i="13" s="1"/>
  <c r="AF17" i="5"/>
  <c r="AA17" i="13"/>
  <c r="AE17" i="5"/>
  <c r="Z17" i="13" s="1"/>
  <c r="AH16" i="5"/>
  <c r="AC16" i="13" s="1"/>
  <c r="AG16" i="5"/>
  <c r="AF16" i="5"/>
  <c r="AE16" i="5"/>
  <c r="Z16" i="13"/>
  <c r="AH15" i="5"/>
  <c r="AC15" i="13" s="1"/>
  <c r="AG15" i="5"/>
  <c r="AF15" i="5"/>
  <c r="AE15" i="5"/>
  <c r="Z15" i="13" s="1"/>
  <c r="Y117" i="5"/>
  <c r="X117" i="5"/>
  <c r="W117" i="5"/>
  <c r="V117" i="5"/>
  <c r="Y116" i="5"/>
  <c r="X116" i="5"/>
  <c r="W116" i="5"/>
  <c r="V116" i="5"/>
  <c r="Y115" i="5"/>
  <c r="X115" i="5"/>
  <c r="W115" i="5"/>
  <c r="V115" i="5"/>
  <c r="Y106" i="5"/>
  <c r="X106" i="5"/>
  <c r="W106" i="5"/>
  <c r="V106" i="5"/>
  <c r="Y105" i="5"/>
  <c r="X105" i="5"/>
  <c r="W105" i="5"/>
  <c r="V105" i="5"/>
  <c r="Y104" i="5"/>
  <c r="Y103" i="5"/>
  <c r="X103" i="5"/>
  <c r="W103" i="5"/>
  <c r="V103" i="5"/>
  <c r="Y94" i="5"/>
  <c r="X94" i="5"/>
  <c r="W94" i="5"/>
  <c r="V94" i="5"/>
  <c r="Y93" i="5"/>
  <c r="X93" i="5"/>
  <c r="W93" i="5"/>
  <c r="V93" i="5"/>
  <c r="Y92" i="5"/>
  <c r="X92" i="5"/>
  <c r="W92" i="5"/>
  <c r="V92" i="5"/>
  <c r="Y91" i="5"/>
  <c r="X91" i="5"/>
  <c r="W91" i="5"/>
  <c r="V91" i="5"/>
  <c r="Y82" i="5"/>
  <c r="X82" i="5"/>
  <c r="W82" i="5"/>
  <c r="V82" i="5"/>
  <c r="Y81" i="5"/>
  <c r="Y80" i="5"/>
  <c r="X80" i="5"/>
  <c r="W80" i="5"/>
  <c r="V80" i="5"/>
  <c r="Y79" i="5"/>
  <c r="X79" i="5"/>
  <c r="W79" i="5"/>
  <c r="V79" i="5"/>
  <c r="Y74" i="5"/>
  <c r="X74" i="5"/>
  <c r="W74" i="5"/>
  <c r="V74" i="5"/>
  <c r="Y73" i="5"/>
  <c r="X73" i="5"/>
  <c r="W73" i="5"/>
  <c r="V73" i="5"/>
  <c r="Y72" i="5"/>
  <c r="X72" i="5"/>
  <c r="W72" i="5"/>
  <c r="V72" i="5"/>
  <c r="Y71" i="5"/>
  <c r="X71" i="5"/>
  <c r="W71" i="5"/>
  <c r="V71" i="5"/>
  <c r="Y67" i="5"/>
  <c r="X67" i="5"/>
  <c r="W67" i="5"/>
  <c r="V67" i="5"/>
  <c r="Y66" i="5"/>
  <c r="X66" i="5"/>
  <c r="W66" i="5"/>
  <c r="V66" i="5"/>
  <c r="Y65" i="5"/>
  <c r="X65" i="5"/>
  <c r="W65" i="5"/>
  <c r="V65" i="5"/>
  <c r="Y64" i="5"/>
  <c r="X64" i="5"/>
  <c r="W64" i="5"/>
  <c r="V64" i="5"/>
  <c r="Y60" i="5"/>
  <c r="X60" i="5"/>
  <c r="W60" i="5"/>
  <c r="V60" i="5"/>
  <c r="Y59" i="5"/>
  <c r="X59" i="5"/>
  <c r="W59" i="5"/>
  <c r="V59" i="5"/>
  <c r="Y58" i="5"/>
  <c r="X58" i="5"/>
  <c r="W58" i="5"/>
  <c r="V58" i="5"/>
  <c r="Y57" i="5"/>
  <c r="X57" i="5"/>
  <c r="W57" i="5"/>
  <c r="V57" i="5"/>
  <c r="Y53" i="5"/>
  <c r="X53" i="5"/>
  <c r="W53" i="5"/>
  <c r="V53" i="5"/>
  <c r="Y52" i="5"/>
  <c r="X52" i="5"/>
  <c r="W52" i="5"/>
  <c r="V52" i="5"/>
  <c r="Y51" i="5"/>
  <c r="X51" i="5"/>
  <c r="W51" i="5"/>
  <c r="V51" i="5"/>
  <c r="Y50" i="5"/>
  <c r="X50" i="5"/>
  <c r="W50" i="5"/>
  <c r="V50" i="5"/>
  <c r="Y46" i="5"/>
  <c r="X46" i="5"/>
  <c r="W46" i="5"/>
  <c r="V46" i="5"/>
  <c r="Y45" i="5"/>
  <c r="X45" i="5"/>
  <c r="W45" i="5"/>
  <c r="V45" i="5"/>
  <c r="Y44" i="5"/>
  <c r="X44" i="5"/>
  <c r="W44" i="5"/>
  <c r="V44" i="5"/>
  <c r="Y43" i="5"/>
  <c r="X43" i="5"/>
  <c r="W43" i="5"/>
  <c r="V43" i="5"/>
  <c r="Y39" i="5"/>
  <c r="X39" i="5"/>
  <c r="W39" i="5"/>
  <c r="V39" i="5"/>
  <c r="Y38" i="5"/>
  <c r="X38" i="5"/>
  <c r="W38" i="5"/>
  <c r="V38" i="5"/>
  <c r="Y37" i="5"/>
  <c r="X37" i="5"/>
  <c r="W37" i="5"/>
  <c r="V37" i="5"/>
  <c r="Y36" i="5"/>
  <c r="Y32" i="5"/>
  <c r="X32" i="5"/>
  <c r="W32" i="5"/>
  <c r="V32" i="5"/>
  <c r="Y31" i="5"/>
  <c r="X31" i="5"/>
  <c r="W31" i="5"/>
  <c r="V31" i="5"/>
  <c r="Y30" i="5"/>
  <c r="X30" i="5"/>
  <c r="W30" i="5"/>
  <c r="V30" i="5"/>
  <c r="Y29" i="5"/>
  <c r="X29" i="5"/>
  <c r="W29" i="5"/>
  <c r="V29" i="5"/>
  <c r="Y25" i="5"/>
  <c r="X25" i="5"/>
  <c r="W25" i="5"/>
  <c r="V25" i="5"/>
  <c r="Y24" i="5"/>
  <c r="X24" i="5"/>
  <c r="W24" i="5"/>
  <c r="V24" i="5"/>
  <c r="Y23" i="5"/>
  <c r="X23" i="5"/>
  <c r="W23" i="5"/>
  <c r="V23" i="5"/>
  <c r="Y22" i="5"/>
  <c r="X22" i="5"/>
  <c r="W22" i="5"/>
  <c r="V22" i="5"/>
  <c r="Y18" i="5"/>
  <c r="X18" i="5"/>
  <c r="W18" i="5"/>
  <c r="V18" i="5"/>
  <c r="Y17" i="5"/>
  <c r="X17" i="5"/>
  <c r="W17" i="5"/>
  <c r="V17" i="5"/>
  <c r="Y16" i="5"/>
  <c r="X16" i="5"/>
  <c r="W16" i="5"/>
  <c r="V16" i="5"/>
  <c r="Y15" i="5"/>
  <c r="X15" i="5"/>
  <c r="W15" i="5"/>
  <c r="V15" i="5"/>
  <c r="AH114" i="5"/>
  <c r="AC114" i="13" s="1"/>
  <c r="AG114" i="5"/>
  <c r="AB114" i="13" s="1"/>
  <c r="AF114" i="5"/>
  <c r="AA114" i="13"/>
  <c r="AE114" i="5"/>
  <c r="Z114" i="13" s="1"/>
  <c r="Y114" i="5"/>
  <c r="X114" i="5"/>
  <c r="W114" i="5"/>
  <c r="AA15" i="13"/>
  <c r="AA16" i="13"/>
  <c r="Z91" i="13"/>
  <c r="AB91" i="13"/>
  <c r="AB15" i="13"/>
  <c r="AB16" i="13"/>
  <c r="AC91" i="13"/>
  <c r="V114" i="5"/>
  <c r="AG104" i="5"/>
  <c r="AB104" i="13" s="1"/>
  <c r="AF104" i="5"/>
  <c r="AA104" i="13"/>
  <c r="AE104" i="5"/>
  <c r="Z104" i="13" s="1"/>
  <c r="X104" i="5"/>
  <c r="W104" i="5"/>
  <c r="V104" i="5"/>
  <c r="AG81" i="5"/>
  <c r="AB81" i="13"/>
  <c r="AF81" i="5"/>
  <c r="AA81" i="13" s="1"/>
  <c r="AE81" i="5"/>
  <c r="Z81" i="13"/>
  <c r="X81" i="5"/>
  <c r="W81" i="5"/>
  <c r="V81" i="5"/>
  <c r="AF36" i="5"/>
  <c r="AA36" i="13"/>
  <c r="AE36" i="5"/>
  <c r="Z36" i="13" s="1"/>
  <c r="X36" i="5"/>
  <c r="W36" i="5"/>
  <c r="V36" i="5"/>
  <c r="H101" i="2"/>
  <c r="AI81" i="13"/>
  <c r="AD81" i="15" s="1"/>
  <c r="AN81" i="5"/>
  <c r="AK81" i="13"/>
  <c r="AF81" i="15" s="1"/>
  <c r="AP81" i="5"/>
  <c r="AI81" i="16"/>
  <c r="AN81" i="15"/>
  <c r="AS81" i="13"/>
  <c r="AX81" i="5"/>
  <c r="AI104" i="13"/>
  <c r="AD104" i="15" s="1"/>
  <c r="AN104" i="5"/>
  <c r="AK104" i="13"/>
  <c r="AF104" i="15"/>
  <c r="AP104" i="5"/>
  <c r="AS104" i="13"/>
  <c r="AI104" i="16"/>
  <c r="AN104" i="15"/>
  <c r="AX104" i="5"/>
  <c r="AK104" i="16"/>
  <c r="AP104" i="15"/>
  <c r="AU104" i="13"/>
  <c r="AZ104" i="5"/>
  <c r="AJ81" i="13"/>
  <c r="AO81" i="5"/>
  <c r="AH81" i="16"/>
  <c r="AM81" i="15"/>
  <c r="AR81" i="13"/>
  <c r="AW81" i="5"/>
  <c r="AJ81" i="16"/>
  <c r="AO81" i="15"/>
  <c r="AT81" i="13"/>
  <c r="AY81" i="5"/>
  <c r="AJ104" i="13"/>
  <c r="AE104" i="15" s="1"/>
  <c r="AO104" i="5"/>
  <c r="AH104" i="16"/>
  <c r="AM104" i="15"/>
  <c r="AR104" i="13"/>
  <c r="AW104" i="5"/>
  <c r="AJ104" i="16"/>
  <c r="AO104" i="15"/>
  <c r="AT104" i="13"/>
  <c r="AY104" i="5"/>
  <c r="AE81" i="15"/>
  <c r="C3" i="17"/>
  <c r="C3" i="16"/>
  <c r="C3" i="15"/>
  <c r="C3" i="13"/>
  <c r="D163" i="16"/>
  <c r="C163" i="16"/>
  <c r="C162" i="16"/>
  <c r="D160" i="16"/>
  <c r="C160" i="16"/>
  <c r="C159" i="16"/>
  <c r="D157" i="16"/>
  <c r="C157" i="16"/>
  <c r="C156" i="16"/>
  <c r="D154" i="16"/>
  <c r="C154" i="16"/>
  <c r="C153" i="16"/>
  <c r="D163" i="15"/>
  <c r="C163" i="15"/>
  <c r="C162" i="15"/>
  <c r="D160" i="15"/>
  <c r="C160" i="15"/>
  <c r="C159" i="15"/>
  <c r="D157" i="15"/>
  <c r="C157" i="15"/>
  <c r="C156" i="15"/>
  <c r="D154" i="15"/>
  <c r="C154" i="15"/>
  <c r="C153" i="15"/>
  <c r="D163" i="13"/>
  <c r="C163" i="13"/>
  <c r="C162" i="13"/>
  <c r="D160" i="13"/>
  <c r="C160" i="13"/>
  <c r="C159" i="13"/>
  <c r="D157" i="13"/>
  <c r="C157" i="13"/>
  <c r="C156" i="13"/>
  <c r="D154" i="13"/>
  <c r="C154" i="13"/>
  <c r="C153" i="13"/>
  <c r="E212" i="2"/>
  <c r="D212" i="2"/>
  <c r="C212" i="2"/>
  <c r="A212" i="2"/>
  <c r="E210" i="2"/>
  <c r="D210" i="2"/>
  <c r="C210" i="2"/>
  <c r="A210" i="2"/>
  <c r="E208" i="2"/>
  <c r="D208" i="2"/>
  <c r="C208" i="2"/>
  <c r="A208" i="2"/>
  <c r="E206" i="2"/>
  <c r="D206" i="2"/>
  <c r="C206" i="2"/>
  <c r="A206" i="2"/>
  <c r="E204" i="2"/>
  <c r="D204" i="2"/>
  <c r="C204" i="2"/>
  <c r="A204" i="2"/>
  <c r="E202" i="2"/>
  <c r="D202" i="2"/>
  <c r="C202" i="2"/>
  <c r="A202" i="2"/>
  <c r="E200" i="2"/>
  <c r="D200" i="2"/>
  <c r="C200" i="2"/>
  <c r="A200" i="2"/>
  <c r="E198" i="2"/>
  <c r="D198" i="2"/>
  <c r="C198" i="2"/>
  <c r="A198" i="2"/>
  <c r="E196" i="2"/>
  <c r="D196" i="2"/>
  <c r="C196" i="2"/>
  <c r="A196" i="2"/>
  <c r="E194" i="2"/>
  <c r="D194" i="2"/>
  <c r="C194" i="2"/>
  <c r="A194" i="2"/>
  <c r="E192" i="2"/>
  <c r="D192" i="2"/>
  <c r="C192" i="2"/>
  <c r="A192" i="2"/>
  <c r="A73" i="11"/>
  <c r="A71" i="11"/>
  <c r="A69" i="11"/>
  <c r="A67" i="11"/>
  <c r="A65" i="11"/>
  <c r="A63" i="11"/>
  <c r="A61" i="11"/>
  <c r="A59" i="11"/>
  <c r="A57" i="11"/>
  <c r="A55" i="11"/>
  <c r="A53" i="11"/>
  <c r="A51" i="11"/>
  <c r="A34" i="11"/>
  <c r="A32" i="11"/>
  <c r="A30" i="11"/>
  <c r="A28" i="11"/>
  <c r="A26" i="11"/>
  <c r="A24" i="11"/>
  <c r="A22" i="11"/>
  <c r="A20" i="11"/>
  <c r="A18" i="11"/>
  <c r="A16" i="11"/>
  <c r="A14" i="11"/>
  <c r="A12" i="11"/>
  <c r="B69" i="11"/>
  <c r="B67" i="11"/>
  <c r="B65" i="11"/>
  <c r="B63" i="11"/>
  <c r="B61" i="11"/>
  <c r="B59" i="11"/>
  <c r="B57" i="11"/>
  <c r="B55" i="11"/>
  <c r="B53" i="11"/>
  <c r="B51" i="11"/>
  <c r="B30" i="11"/>
  <c r="B28" i="11"/>
  <c r="B26" i="11"/>
  <c r="B24" i="11"/>
  <c r="B22" i="11"/>
  <c r="B20" i="11"/>
  <c r="B18" i="11"/>
  <c r="B16" i="11"/>
  <c r="B14" i="11"/>
  <c r="B12" i="11"/>
  <c r="C73" i="11"/>
  <c r="C71" i="11"/>
  <c r="D34" i="11"/>
  <c r="D32" i="11"/>
  <c r="C69" i="11"/>
  <c r="C67" i="11"/>
  <c r="C65" i="11"/>
  <c r="C63" i="11"/>
  <c r="C61" i="11"/>
  <c r="C59" i="11"/>
  <c r="C57" i="11"/>
  <c r="C55" i="11"/>
  <c r="C53" i="11"/>
  <c r="C51" i="11"/>
  <c r="D30" i="11"/>
  <c r="D28" i="11"/>
  <c r="D26" i="11"/>
  <c r="D24" i="11"/>
  <c r="D22" i="11"/>
  <c r="D20" i="11"/>
  <c r="D18" i="11"/>
  <c r="D16" i="11"/>
  <c r="D14" i="11"/>
  <c r="D12" i="11"/>
  <c r="C34" i="11"/>
  <c r="C32" i="11"/>
  <c r="C30" i="11"/>
  <c r="C28" i="11"/>
  <c r="C26" i="11"/>
  <c r="C24" i="11"/>
  <c r="C22" i="11"/>
  <c r="C20" i="11"/>
  <c r="C18" i="11"/>
  <c r="C16" i="11"/>
  <c r="C14" i="11"/>
  <c r="C12" i="11"/>
  <c r="W117" i="17"/>
  <c r="W116" i="17"/>
  <c r="W115" i="17"/>
  <c r="W114" i="17"/>
  <c r="W106" i="17"/>
  <c r="W105" i="17"/>
  <c r="W104" i="17"/>
  <c r="W103" i="17"/>
  <c r="W94" i="17"/>
  <c r="W93" i="17"/>
  <c r="W92" i="17"/>
  <c r="W91" i="17"/>
  <c r="W82" i="17"/>
  <c r="W81" i="17"/>
  <c r="W80" i="17"/>
  <c r="W79" i="17"/>
  <c r="W74" i="17"/>
  <c r="W73" i="17"/>
  <c r="W72" i="17"/>
  <c r="W71" i="17"/>
  <c r="W67" i="17"/>
  <c r="W66" i="17"/>
  <c r="W65" i="17"/>
  <c r="W64" i="17"/>
  <c r="W60" i="17"/>
  <c r="W59" i="17"/>
  <c r="W58" i="17"/>
  <c r="W57" i="17"/>
  <c r="W53" i="17"/>
  <c r="W52" i="17"/>
  <c r="W51" i="17"/>
  <c r="W50" i="17"/>
  <c r="W46" i="17"/>
  <c r="W45" i="17"/>
  <c r="W44" i="17"/>
  <c r="W43" i="17"/>
  <c r="W39" i="17"/>
  <c r="W38" i="17"/>
  <c r="W37" i="17"/>
  <c r="W36" i="17"/>
  <c r="W32" i="17"/>
  <c r="W31" i="17"/>
  <c r="W30" i="17"/>
  <c r="W29" i="17"/>
  <c r="W25" i="17"/>
  <c r="W24" i="17"/>
  <c r="W23" i="17"/>
  <c r="W22" i="17"/>
  <c r="W18" i="17"/>
  <c r="W17" i="17"/>
  <c r="W16" i="17"/>
  <c r="W15" i="17"/>
  <c r="S117" i="17"/>
  <c r="O117" i="17"/>
  <c r="K117" i="17"/>
  <c r="S116" i="17"/>
  <c r="O116" i="17"/>
  <c r="K116" i="17"/>
  <c r="S115" i="17"/>
  <c r="O115" i="17"/>
  <c r="K115" i="17"/>
  <c r="K255" i="17"/>
  <c r="S114" i="17"/>
  <c r="O114" i="17"/>
  <c r="K114" i="17"/>
  <c r="S106" i="17"/>
  <c r="O106" i="17"/>
  <c r="K106" i="17"/>
  <c r="C106" i="17"/>
  <c r="A106" i="17"/>
  <c r="S105" i="17"/>
  <c r="O105" i="17"/>
  <c r="K105" i="17"/>
  <c r="C105" i="17"/>
  <c r="A105" i="17"/>
  <c r="S104" i="17"/>
  <c r="O104" i="17"/>
  <c r="K104" i="17"/>
  <c r="C104" i="17"/>
  <c r="A104" i="17"/>
  <c r="S103" i="17"/>
  <c r="O103" i="17"/>
  <c r="K103" i="17"/>
  <c r="C103" i="17"/>
  <c r="A103" i="17"/>
  <c r="E101" i="17"/>
  <c r="E247" i="17" s="1"/>
  <c r="D101" i="17"/>
  <c r="D247" i="17" s="1"/>
  <c r="C101" i="17"/>
  <c r="A101" i="17"/>
  <c r="A247" i="17"/>
  <c r="S94" i="17"/>
  <c r="O94" i="17"/>
  <c r="K94" i="17"/>
  <c r="C94" i="17"/>
  <c r="A94" i="17"/>
  <c r="S93" i="17"/>
  <c r="O93" i="17"/>
  <c r="K93" i="17"/>
  <c r="C93" i="17"/>
  <c r="A93" i="17"/>
  <c r="S92" i="17"/>
  <c r="O92" i="17"/>
  <c r="K92" i="17"/>
  <c r="C92" i="17"/>
  <c r="A92" i="17"/>
  <c r="S91" i="17"/>
  <c r="O91" i="17"/>
  <c r="K91" i="17"/>
  <c r="C91" i="17"/>
  <c r="A91" i="17"/>
  <c r="E89" i="17"/>
  <c r="E241" i="17"/>
  <c r="D89" i="17"/>
  <c r="D241" i="17"/>
  <c r="C89" i="17"/>
  <c r="A89" i="17"/>
  <c r="A241" i="17" s="1"/>
  <c r="S82" i="17"/>
  <c r="O82" i="17"/>
  <c r="K82" i="17"/>
  <c r="C82" i="17"/>
  <c r="A82" i="17"/>
  <c r="S81" i="17"/>
  <c r="O81" i="17"/>
  <c r="K81" i="17"/>
  <c r="C81" i="17"/>
  <c r="A81" i="17"/>
  <c r="S80" i="17"/>
  <c r="O80" i="17"/>
  <c r="K80" i="17"/>
  <c r="C80" i="17"/>
  <c r="A80" i="17"/>
  <c r="S79" i="17"/>
  <c r="O79" i="17"/>
  <c r="K79" i="17"/>
  <c r="C79" i="17"/>
  <c r="A79" i="17"/>
  <c r="E77" i="17"/>
  <c r="E235" i="17"/>
  <c r="D77" i="17"/>
  <c r="D235" i="17" s="1"/>
  <c r="C77" i="17"/>
  <c r="C235" i="17" s="1"/>
  <c r="A77" i="17"/>
  <c r="A235" i="17" s="1"/>
  <c r="S74" i="17"/>
  <c r="O74" i="17"/>
  <c r="K74" i="17"/>
  <c r="C74" i="17"/>
  <c r="A74" i="17"/>
  <c r="S73" i="17"/>
  <c r="O73" i="17"/>
  <c r="K73" i="17"/>
  <c r="C73" i="17"/>
  <c r="A73" i="17"/>
  <c r="S72" i="17"/>
  <c r="O72" i="17"/>
  <c r="K72" i="17"/>
  <c r="C72" i="17"/>
  <c r="A72" i="17"/>
  <c r="S71" i="17"/>
  <c r="O71" i="17"/>
  <c r="K71" i="17"/>
  <c r="C71" i="17"/>
  <c r="A71" i="17"/>
  <c r="E69" i="17"/>
  <c r="E229" i="17" s="1"/>
  <c r="D69" i="17"/>
  <c r="D229" i="17" s="1"/>
  <c r="C69" i="17"/>
  <c r="C229" i="17"/>
  <c r="A69" i="17"/>
  <c r="A229" i="17" s="1"/>
  <c r="S67" i="17"/>
  <c r="O67" i="17"/>
  <c r="K67" i="17"/>
  <c r="C67" i="17"/>
  <c r="A67" i="17"/>
  <c r="S66" i="17"/>
  <c r="O66" i="17"/>
  <c r="K66" i="17"/>
  <c r="C66" i="17"/>
  <c r="A66" i="17"/>
  <c r="S65" i="17"/>
  <c r="O65" i="17"/>
  <c r="K65" i="17"/>
  <c r="C65" i="17"/>
  <c r="A65" i="17"/>
  <c r="S64" i="17"/>
  <c r="O64" i="17"/>
  <c r="K64" i="17"/>
  <c r="C64" i="17"/>
  <c r="A64" i="17"/>
  <c r="E62" i="17"/>
  <c r="E223" i="17"/>
  <c r="D62" i="17"/>
  <c r="D223" i="17" s="1"/>
  <c r="C62" i="17"/>
  <c r="C223" i="17" s="1"/>
  <c r="A62" i="17"/>
  <c r="A223" i="17" s="1"/>
  <c r="S60" i="17"/>
  <c r="O60" i="17"/>
  <c r="K60" i="17"/>
  <c r="C60" i="17"/>
  <c r="A60" i="17"/>
  <c r="S59" i="17"/>
  <c r="O59" i="17"/>
  <c r="K59" i="17"/>
  <c r="C59" i="17"/>
  <c r="A59" i="17"/>
  <c r="S58" i="17"/>
  <c r="O58" i="17"/>
  <c r="K58" i="17"/>
  <c r="C58" i="17"/>
  <c r="A58" i="17"/>
  <c r="S57" i="17"/>
  <c r="O57" i="17"/>
  <c r="K57" i="17"/>
  <c r="C57" i="17"/>
  <c r="A57" i="17"/>
  <c r="E55" i="17"/>
  <c r="E217" i="17" s="1"/>
  <c r="D55" i="17"/>
  <c r="D217" i="17" s="1"/>
  <c r="C55" i="17"/>
  <c r="C217" i="17"/>
  <c r="A55" i="17"/>
  <c r="A217" i="17" s="1"/>
  <c r="S53" i="17"/>
  <c r="O53" i="17"/>
  <c r="K53" i="17"/>
  <c r="C53" i="17"/>
  <c r="A53" i="17"/>
  <c r="S52" i="17"/>
  <c r="O52" i="17"/>
  <c r="K52" i="17"/>
  <c r="C52" i="17"/>
  <c r="A52" i="17"/>
  <c r="S51" i="17"/>
  <c r="O51" i="17"/>
  <c r="K51" i="17"/>
  <c r="C51" i="17"/>
  <c r="A51" i="17"/>
  <c r="S50" i="17"/>
  <c r="O50" i="17"/>
  <c r="K50" i="17"/>
  <c r="C50" i="17"/>
  <c r="A50" i="17"/>
  <c r="E48" i="17"/>
  <c r="E211" i="17"/>
  <c r="D48" i="17"/>
  <c r="D211" i="17" s="1"/>
  <c r="C48" i="17"/>
  <c r="C211" i="17" s="1"/>
  <c r="A48" i="17"/>
  <c r="A211" i="17" s="1"/>
  <c r="S46" i="17"/>
  <c r="O46" i="17"/>
  <c r="K46" i="17"/>
  <c r="C46" i="17"/>
  <c r="A46" i="17"/>
  <c r="S45" i="17"/>
  <c r="O45" i="17"/>
  <c r="K45" i="17"/>
  <c r="C45" i="17"/>
  <c r="A45" i="17"/>
  <c r="S44" i="17"/>
  <c r="O44" i="17"/>
  <c r="K44" i="17"/>
  <c r="C44" i="17"/>
  <c r="A44" i="17"/>
  <c r="S43" i="17"/>
  <c r="O43" i="17"/>
  <c r="K43" i="17"/>
  <c r="C43" i="17"/>
  <c r="A43" i="17"/>
  <c r="E41" i="17"/>
  <c r="E205" i="17" s="1"/>
  <c r="D41" i="17"/>
  <c r="D205" i="17" s="1"/>
  <c r="C41" i="17"/>
  <c r="C205" i="17"/>
  <c r="A41" i="17"/>
  <c r="A205" i="17" s="1"/>
  <c r="S39" i="17"/>
  <c r="O39" i="17"/>
  <c r="K39" i="17"/>
  <c r="C39" i="17"/>
  <c r="A39" i="17"/>
  <c r="S38" i="17"/>
  <c r="O38" i="17"/>
  <c r="K38" i="17"/>
  <c r="C38" i="17"/>
  <c r="A38" i="17"/>
  <c r="S37" i="17"/>
  <c r="O37" i="17"/>
  <c r="K37" i="17"/>
  <c r="C37" i="17"/>
  <c r="A37" i="17"/>
  <c r="S36" i="17"/>
  <c r="O36" i="17"/>
  <c r="K36" i="17"/>
  <c r="C36" i="17"/>
  <c r="A36" i="17"/>
  <c r="E34" i="17"/>
  <c r="E199" i="17"/>
  <c r="D34" i="17"/>
  <c r="D199" i="17" s="1"/>
  <c r="C34" i="17"/>
  <c r="C199" i="17" s="1"/>
  <c r="A34" i="17"/>
  <c r="A199" i="17" s="1"/>
  <c r="S32" i="17"/>
  <c r="O32" i="17"/>
  <c r="K32" i="17"/>
  <c r="C32" i="17"/>
  <c r="A32" i="17"/>
  <c r="S31" i="17"/>
  <c r="O31" i="17"/>
  <c r="K31" i="17"/>
  <c r="C31" i="17"/>
  <c r="A31" i="17"/>
  <c r="S30" i="17"/>
  <c r="O30" i="17"/>
  <c r="K30" i="17"/>
  <c r="C30" i="17"/>
  <c r="A30" i="17"/>
  <c r="S29" i="17"/>
  <c r="O29" i="17"/>
  <c r="K29" i="17"/>
  <c r="C29" i="17"/>
  <c r="A29" i="17"/>
  <c r="E27" i="17"/>
  <c r="E193" i="17" s="1"/>
  <c r="D27" i="17"/>
  <c r="D193" i="17" s="1"/>
  <c r="C27" i="17"/>
  <c r="C193" i="17"/>
  <c r="A27" i="17"/>
  <c r="A193" i="17" s="1"/>
  <c r="S25" i="17"/>
  <c r="O25" i="17"/>
  <c r="K25" i="17"/>
  <c r="C25" i="17"/>
  <c r="A25" i="17"/>
  <c r="S24" i="17"/>
  <c r="O24" i="17"/>
  <c r="K24" i="17"/>
  <c r="G24" i="17"/>
  <c r="I24" i="17" s="1"/>
  <c r="C24" i="17"/>
  <c r="A24" i="17"/>
  <c r="S23" i="17"/>
  <c r="O23" i="17"/>
  <c r="K23" i="17"/>
  <c r="C23" i="17"/>
  <c r="A23" i="17"/>
  <c r="S22" i="17"/>
  <c r="O22" i="17"/>
  <c r="K22" i="17"/>
  <c r="C22" i="17"/>
  <c r="A22" i="17"/>
  <c r="E20" i="17"/>
  <c r="E187" i="17" s="1"/>
  <c r="D20" i="17"/>
  <c r="D187" i="17" s="1"/>
  <c r="C20" i="17"/>
  <c r="C187" i="17" s="1"/>
  <c r="A20" i="17"/>
  <c r="A187" i="17"/>
  <c r="S18" i="17"/>
  <c r="O18" i="17"/>
  <c r="K18" i="17"/>
  <c r="C18" i="17"/>
  <c r="A18" i="17"/>
  <c r="S17" i="17"/>
  <c r="O17" i="17"/>
  <c r="K17" i="17"/>
  <c r="C17" i="17"/>
  <c r="A17" i="17"/>
  <c r="S16" i="17"/>
  <c r="O16" i="17"/>
  <c r="K16" i="17"/>
  <c r="C16" i="17"/>
  <c r="A16" i="17"/>
  <c r="S15" i="17"/>
  <c r="O15" i="17"/>
  <c r="K15" i="17"/>
  <c r="C15" i="17"/>
  <c r="A15" i="17"/>
  <c r="E13" i="17"/>
  <c r="E181" i="17" s="1"/>
  <c r="D13" i="17"/>
  <c r="D181" i="17"/>
  <c r="C13" i="17"/>
  <c r="C181" i="17" s="1"/>
  <c r="A13" i="17"/>
  <c r="A181" i="17" s="1"/>
  <c r="S117" i="16"/>
  <c r="S116" i="16"/>
  <c r="S115" i="16"/>
  <c r="S114" i="16"/>
  <c r="S106" i="16"/>
  <c r="S105" i="16"/>
  <c r="S104" i="16"/>
  <c r="S103" i="16"/>
  <c r="S94" i="16"/>
  <c r="S93" i="16"/>
  <c r="S92" i="16"/>
  <c r="S91" i="16"/>
  <c r="S82" i="16"/>
  <c r="S81" i="16"/>
  <c r="S80" i="16"/>
  <c r="S79" i="16"/>
  <c r="S74" i="16"/>
  <c r="S73" i="16"/>
  <c r="S72" i="16"/>
  <c r="S71" i="16"/>
  <c r="S67" i="16"/>
  <c r="S66" i="16"/>
  <c r="S65" i="16"/>
  <c r="S64" i="16"/>
  <c r="S60" i="16"/>
  <c r="S59" i="16"/>
  <c r="S58" i="16"/>
  <c r="S57" i="16"/>
  <c r="S53" i="16"/>
  <c r="S52" i="16"/>
  <c r="S51" i="16"/>
  <c r="S50" i="16"/>
  <c r="S46" i="16"/>
  <c r="S45" i="16"/>
  <c r="S44" i="16"/>
  <c r="S43" i="16"/>
  <c r="S39" i="16"/>
  <c r="S38" i="16"/>
  <c r="S37" i="16"/>
  <c r="S36" i="16"/>
  <c r="S32" i="16"/>
  <c r="S31" i="16"/>
  <c r="S30" i="16"/>
  <c r="S29" i="16"/>
  <c r="S25" i="16"/>
  <c r="S24" i="16"/>
  <c r="S23" i="16"/>
  <c r="S22" i="16"/>
  <c r="S18" i="16"/>
  <c r="S17" i="16"/>
  <c r="S16" i="16"/>
  <c r="S15" i="16"/>
  <c r="AK118" i="16"/>
  <c r="AJ118" i="16"/>
  <c r="AI118" i="16"/>
  <c r="AH118" i="16"/>
  <c r="AM117" i="16"/>
  <c r="Z117" i="17" s="1"/>
  <c r="AF117" i="17" s="1"/>
  <c r="AG117" i="17" s="1"/>
  <c r="O117" i="16"/>
  <c r="K117" i="16"/>
  <c r="AM116" i="16"/>
  <c r="Z116" i="17" s="1"/>
  <c r="AF116" i="17" s="1"/>
  <c r="AG116" i="17" s="1"/>
  <c r="O116" i="16"/>
  <c r="K116" i="16"/>
  <c r="AM115" i="16"/>
  <c r="Z115" i="17" s="1"/>
  <c r="AF115" i="17" s="1"/>
  <c r="AG115" i="17" s="1"/>
  <c r="O115" i="16"/>
  <c r="K115" i="16"/>
  <c r="AM114" i="16"/>
  <c r="J255" i="16"/>
  <c r="O114" i="16"/>
  <c r="K114" i="16"/>
  <c r="AM106" i="16"/>
  <c r="Z106" i="17" s="1"/>
  <c r="AF106" i="17" s="1"/>
  <c r="AG106" i="17" s="1"/>
  <c r="O106" i="16"/>
  <c r="K106" i="16"/>
  <c r="C106" i="16"/>
  <c r="A106" i="16"/>
  <c r="AM105" i="16"/>
  <c r="Z105" i="17" s="1"/>
  <c r="AF105" i="17" s="1"/>
  <c r="AG105" i="17" s="1"/>
  <c r="O105" i="16"/>
  <c r="K105" i="16"/>
  <c r="C105" i="16"/>
  <c r="A105" i="16"/>
  <c r="AM104" i="16"/>
  <c r="Z104" i="17" s="1"/>
  <c r="AF104" i="17" s="1"/>
  <c r="AG104" i="17" s="1"/>
  <c r="O104" i="16"/>
  <c r="K104" i="16"/>
  <c r="C104" i="16"/>
  <c r="A104" i="16"/>
  <c r="AM103" i="16"/>
  <c r="Z103" i="17" s="1"/>
  <c r="O103" i="16"/>
  <c r="K103" i="16"/>
  <c r="C103" i="16"/>
  <c r="A103" i="16"/>
  <c r="AK101" i="16"/>
  <c r="AJ101" i="16"/>
  <c r="AI101" i="16"/>
  <c r="AH101" i="16"/>
  <c r="E101" i="16"/>
  <c r="E247" i="16" s="1"/>
  <c r="D101" i="16"/>
  <c r="D247" i="16"/>
  <c r="C101" i="16"/>
  <c r="A101" i="16"/>
  <c r="A247" i="16"/>
  <c r="AM94" i="16"/>
  <c r="Z94" i="17"/>
  <c r="AF94" i="17" s="1"/>
  <c r="AG94" i="17" s="1"/>
  <c r="O94" i="16"/>
  <c r="K94" i="16"/>
  <c r="C94" i="16"/>
  <c r="A94" i="16"/>
  <c r="AM93" i="16"/>
  <c r="O93" i="16"/>
  <c r="K93" i="16"/>
  <c r="C93" i="16"/>
  <c r="A93" i="16"/>
  <c r="AM92" i="16"/>
  <c r="Z92" i="17" s="1"/>
  <c r="O92" i="16"/>
  <c r="K92" i="16"/>
  <c r="C92" i="16"/>
  <c r="A92" i="16"/>
  <c r="AM91" i="16"/>
  <c r="Z91" i="17"/>
  <c r="AF91" i="17" s="1"/>
  <c r="AG91" i="17" s="1"/>
  <c r="O91" i="16"/>
  <c r="K91" i="16"/>
  <c r="C91" i="16"/>
  <c r="A91" i="16"/>
  <c r="AK89" i="16"/>
  <c r="AJ89" i="16"/>
  <c r="AI89" i="16"/>
  <c r="AH89" i="16"/>
  <c r="E89" i="16"/>
  <c r="E241" i="16" s="1"/>
  <c r="D89" i="16"/>
  <c r="D241" i="16" s="1"/>
  <c r="C89" i="16"/>
  <c r="A89" i="16"/>
  <c r="A241" i="16" s="1"/>
  <c r="AM82" i="16"/>
  <c r="Z82" i="17"/>
  <c r="AF82" i="17" s="1"/>
  <c r="AG82" i="17" s="1"/>
  <c r="O82" i="16"/>
  <c r="K82" i="16"/>
  <c r="C82" i="16"/>
  <c r="A82" i="16"/>
  <c r="AM81" i="16"/>
  <c r="Z81" i="17"/>
  <c r="AF81" i="17" s="1"/>
  <c r="AG81" i="17" s="1"/>
  <c r="O81" i="16"/>
  <c r="K81" i="16"/>
  <c r="C81" i="16"/>
  <c r="A81" i="16"/>
  <c r="AM80" i="16"/>
  <c r="O80" i="16"/>
  <c r="K80" i="16"/>
  <c r="C80" i="16"/>
  <c r="A80" i="16"/>
  <c r="AM79" i="16"/>
  <c r="O79" i="16"/>
  <c r="K79" i="16"/>
  <c r="C79" i="16"/>
  <c r="A79" i="16"/>
  <c r="AK77" i="16"/>
  <c r="AJ77" i="16"/>
  <c r="AI77" i="16"/>
  <c r="AH77" i="16"/>
  <c r="E77" i="16"/>
  <c r="E235" i="16" s="1"/>
  <c r="D77" i="16"/>
  <c r="D235" i="16"/>
  <c r="C77" i="16"/>
  <c r="C235" i="16"/>
  <c r="A77" i="16"/>
  <c r="A235" i="16"/>
  <c r="AM74" i="16"/>
  <c r="Z74" i="17" s="1"/>
  <c r="AF74" i="17" s="1"/>
  <c r="AG74" i="17"/>
  <c r="O74" i="16"/>
  <c r="K74" i="16"/>
  <c r="C74" i="16"/>
  <c r="A74" i="16"/>
  <c r="AM73" i="16"/>
  <c r="O73" i="16"/>
  <c r="K73" i="16"/>
  <c r="C73" i="16"/>
  <c r="A73" i="16"/>
  <c r="AM72" i="16"/>
  <c r="Z72" i="17" s="1"/>
  <c r="AF72" i="17" s="1"/>
  <c r="AG72" i="17"/>
  <c r="O72" i="16"/>
  <c r="K72" i="16"/>
  <c r="C72" i="16"/>
  <c r="A72" i="16"/>
  <c r="AM71" i="16"/>
  <c r="O71" i="16"/>
  <c r="K71" i="16"/>
  <c r="C71" i="16"/>
  <c r="A71" i="16"/>
  <c r="AK69" i="16"/>
  <c r="AJ69" i="16"/>
  <c r="AI69" i="16"/>
  <c r="AH69" i="16"/>
  <c r="E69" i="16"/>
  <c r="E229" i="16"/>
  <c r="D69" i="16"/>
  <c r="D229" i="16" s="1"/>
  <c r="C69" i="16"/>
  <c r="C229" i="16"/>
  <c r="A69" i="16"/>
  <c r="A229" i="16"/>
  <c r="AM67" i="16"/>
  <c r="Z67" i="17"/>
  <c r="AF67" i="17"/>
  <c r="AG67" i="17" s="1"/>
  <c r="O67" i="16"/>
  <c r="K67" i="16"/>
  <c r="C67" i="16"/>
  <c r="A67" i="16"/>
  <c r="AM66" i="16"/>
  <c r="Z66" i="17"/>
  <c r="AF66" i="17" s="1"/>
  <c r="AG66" i="17" s="1"/>
  <c r="O66" i="16"/>
  <c r="K66" i="16"/>
  <c r="C66" i="16"/>
  <c r="A66" i="16"/>
  <c r="AM65" i="16"/>
  <c r="Z65" i="17"/>
  <c r="AF65" i="17" s="1"/>
  <c r="AG65" i="17" s="1"/>
  <c r="O65" i="16"/>
  <c r="K65" i="16"/>
  <c r="C65" i="16"/>
  <c r="A65" i="16"/>
  <c r="AM64" i="16"/>
  <c r="O64" i="16"/>
  <c r="K64" i="16"/>
  <c r="C64" i="16"/>
  <c r="A64" i="16"/>
  <c r="AK62" i="16"/>
  <c r="AJ62" i="16"/>
  <c r="AI62" i="16"/>
  <c r="AH62" i="16"/>
  <c r="E62" i="16"/>
  <c r="E223" i="16" s="1"/>
  <c r="D62" i="16"/>
  <c r="D223" i="16" s="1"/>
  <c r="C62" i="16"/>
  <c r="C223" i="16" s="1"/>
  <c r="A62" i="16"/>
  <c r="A223" i="16" s="1"/>
  <c r="AM60" i="16"/>
  <c r="Z60" i="17"/>
  <c r="AF60" i="17"/>
  <c r="AG60" i="17" s="1"/>
  <c r="O60" i="16"/>
  <c r="K60" i="16"/>
  <c r="C60" i="16"/>
  <c r="A60" i="16"/>
  <c r="AM59" i="16"/>
  <c r="O59" i="16"/>
  <c r="K59" i="16"/>
  <c r="C59" i="16"/>
  <c r="A59" i="16"/>
  <c r="AM58" i="16"/>
  <c r="Z58" i="17"/>
  <c r="AF58" i="17" s="1"/>
  <c r="AG58" i="17" s="1"/>
  <c r="O58" i="16"/>
  <c r="K58" i="16"/>
  <c r="C58" i="16"/>
  <c r="A58" i="16"/>
  <c r="AM57" i="16"/>
  <c r="O57" i="16"/>
  <c r="K57" i="16"/>
  <c r="C57" i="16"/>
  <c r="A57" i="16"/>
  <c r="AK55" i="16"/>
  <c r="AJ55" i="16"/>
  <c r="AI55" i="16"/>
  <c r="AI96" i="16" s="1"/>
  <c r="AH55" i="16"/>
  <c r="E55" i="16"/>
  <c r="E217" i="16" s="1"/>
  <c r="D55" i="16"/>
  <c r="D217" i="16" s="1"/>
  <c r="C55" i="16"/>
  <c r="C217" i="16" s="1"/>
  <c r="A55" i="16"/>
  <c r="A217" i="16"/>
  <c r="AM53" i="16"/>
  <c r="Z53" i="17" s="1"/>
  <c r="AF53" i="17" s="1"/>
  <c r="AG53" i="17" s="1"/>
  <c r="O53" i="16"/>
  <c r="K53" i="16"/>
  <c r="C53" i="16"/>
  <c r="A53" i="16"/>
  <c r="AM52" i="16"/>
  <c r="Z52" i="17"/>
  <c r="AF52" i="17" s="1"/>
  <c r="AG52" i="17" s="1"/>
  <c r="O52" i="16"/>
  <c r="K52" i="16"/>
  <c r="C52" i="16"/>
  <c r="A52" i="16"/>
  <c r="AM51" i="16"/>
  <c r="Z51" i="17"/>
  <c r="AF51" i="17" s="1"/>
  <c r="AG51" i="17" s="1"/>
  <c r="O51" i="16"/>
  <c r="K51" i="16"/>
  <c r="C51" i="16"/>
  <c r="A51" i="16"/>
  <c r="AM50" i="16"/>
  <c r="O50" i="16"/>
  <c r="K50" i="16"/>
  <c r="C50" i="16"/>
  <c r="A50" i="16"/>
  <c r="AK48" i="16"/>
  <c r="AJ48" i="16"/>
  <c r="AI48" i="16"/>
  <c r="AH48" i="16"/>
  <c r="E48" i="16"/>
  <c r="E211" i="16" s="1"/>
  <c r="D48" i="16"/>
  <c r="D211" i="16"/>
  <c r="C48" i="16"/>
  <c r="C211" i="16"/>
  <c r="A48" i="16"/>
  <c r="A211" i="16"/>
  <c r="AM46" i="16"/>
  <c r="O46" i="16"/>
  <c r="K46" i="16"/>
  <c r="C46" i="16"/>
  <c r="A46" i="16"/>
  <c r="AM45" i="16"/>
  <c r="Z45" i="17" s="1"/>
  <c r="AF45" i="17" s="1"/>
  <c r="AG45" i="17" s="1"/>
  <c r="O45" i="16"/>
  <c r="K45" i="16"/>
  <c r="C45" i="16"/>
  <c r="A45" i="16"/>
  <c r="AM44" i="16"/>
  <c r="Z44" i="17" s="1"/>
  <c r="AF44" i="17" s="1"/>
  <c r="AG44" i="17" s="1"/>
  <c r="O44" i="16"/>
  <c r="K44" i="16"/>
  <c r="C44" i="16"/>
  <c r="A44" i="16"/>
  <c r="AM43" i="16"/>
  <c r="O43" i="16"/>
  <c r="K43" i="16"/>
  <c r="C43" i="16"/>
  <c r="A43" i="16"/>
  <c r="AK41" i="16"/>
  <c r="AJ41" i="16"/>
  <c r="AI41" i="16"/>
  <c r="AH41" i="16"/>
  <c r="E41" i="16"/>
  <c r="E205" i="16"/>
  <c r="D41" i="16"/>
  <c r="D205" i="16" s="1"/>
  <c r="C41" i="16"/>
  <c r="C205" i="16"/>
  <c r="A41" i="16"/>
  <c r="A205" i="16"/>
  <c r="AM39" i="16"/>
  <c r="Z39" i="17"/>
  <c r="AF39" i="17"/>
  <c r="AG39" i="17" s="1"/>
  <c r="O39" i="16"/>
  <c r="K39" i="16"/>
  <c r="C39" i="16"/>
  <c r="A39" i="16"/>
  <c r="AM38" i="16"/>
  <c r="O38" i="16"/>
  <c r="K38" i="16"/>
  <c r="C38" i="16"/>
  <c r="A38" i="16"/>
  <c r="AM37" i="16"/>
  <c r="Z37" i="17" s="1"/>
  <c r="AF37" i="17" s="1"/>
  <c r="AG37" i="17" s="1"/>
  <c r="O37" i="16"/>
  <c r="K37" i="16"/>
  <c r="C37" i="16"/>
  <c r="A37" i="16"/>
  <c r="AM36" i="16"/>
  <c r="O36" i="16"/>
  <c r="K36" i="16"/>
  <c r="C36" i="16"/>
  <c r="A36" i="16"/>
  <c r="AK34" i="16"/>
  <c r="AJ34" i="16"/>
  <c r="AI34" i="16"/>
  <c r="AH34" i="16"/>
  <c r="E34" i="16"/>
  <c r="E199" i="16"/>
  <c r="D34" i="16"/>
  <c r="D199" i="16"/>
  <c r="C34" i="16"/>
  <c r="C199" i="16" s="1"/>
  <c r="A34" i="16"/>
  <c r="A199" i="16"/>
  <c r="AM32" i="16"/>
  <c r="Z32" i="17"/>
  <c r="AF32" i="17" s="1"/>
  <c r="AG32" i="17" s="1"/>
  <c r="O32" i="16"/>
  <c r="K32" i="16"/>
  <c r="C32" i="16"/>
  <c r="A32" i="16"/>
  <c r="AM31" i="16"/>
  <c r="Z31" i="17"/>
  <c r="AF31" i="17" s="1"/>
  <c r="AG31" i="17" s="1"/>
  <c r="O31" i="16"/>
  <c r="K31" i="16"/>
  <c r="C31" i="16"/>
  <c r="A31" i="16"/>
  <c r="AM30" i="16"/>
  <c r="Z30" i="17"/>
  <c r="AF30" i="17" s="1"/>
  <c r="AG30" i="17" s="1"/>
  <c r="O30" i="16"/>
  <c r="K30" i="16"/>
  <c r="C30" i="16"/>
  <c r="A30" i="16"/>
  <c r="AM29" i="16"/>
  <c r="O29" i="16"/>
  <c r="H195" i="16"/>
  <c r="K29" i="16"/>
  <c r="C29" i="16"/>
  <c r="A29" i="16"/>
  <c r="AK27" i="16"/>
  <c r="AJ27" i="16"/>
  <c r="AJ96" i="16" s="1"/>
  <c r="AI27" i="16"/>
  <c r="AH27" i="16"/>
  <c r="E27" i="16"/>
  <c r="E193" i="16" s="1"/>
  <c r="D27" i="16"/>
  <c r="D193" i="16" s="1"/>
  <c r="C27" i="16"/>
  <c r="C193" i="16"/>
  <c r="A27" i="16"/>
  <c r="A193" i="16"/>
  <c r="AM25" i="16"/>
  <c r="Z25" i="17" s="1"/>
  <c r="AF25" i="17" s="1"/>
  <c r="AG25" i="17" s="1"/>
  <c r="O25" i="16"/>
  <c r="K25" i="16"/>
  <c r="C25" i="16"/>
  <c r="A25" i="16"/>
  <c r="AM24" i="16"/>
  <c r="Z24" i="17" s="1"/>
  <c r="AF24" i="17" s="1"/>
  <c r="AG24" i="17" s="1"/>
  <c r="O24" i="16"/>
  <c r="K24" i="16"/>
  <c r="C24" i="16"/>
  <c r="A24" i="16"/>
  <c r="AM23" i="16"/>
  <c r="Z23" i="17" s="1"/>
  <c r="AF23" i="17" s="1"/>
  <c r="AG23" i="17" s="1"/>
  <c r="O23" i="16"/>
  <c r="K23" i="16"/>
  <c r="C23" i="16"/>
  <c r="A23" i="16"/>
  <c r="AM22" i="16"/>
  <c r="O22" i="16"/>
  <c r="K22" i="16"/>
  <c r="C22" i="16"/>
  <c r="A22" i="16"/>
  <c r="AK20" i="16"/>
  <c r="AK96" i="16" s="1"/>
  <c r="AJ20" i="16"/>
  <c r="AI20" i="16"/>
  <c r="AH20" i="16"/>
  <c r="E20" i="16"/>
  <c r="E187" i="16"/>
  <c r="D20" i="16"/>
  <c r="D187" i="16"/>
  <c r="C20" i="16"/>
  <c r="C187" i="16" s="1"/>
  <c r="A20" i="16"/>
  <c r="A187" i="16"/>
  <c r="AM18" i="16"/>
  <c r="Z18" i="17"/>
  <c r="AF18" i="17" s="1"/>
  <c r="AG18" i="17" s="1"/>
  <c r="O18" i="16"/>
  <c r="K18" i="16"/>
  <c r="C18" i="16"/>
  <c r="A18" i="16"/>
  <c r="AM17" i="16"/>
  <c r="Z17" i="17"/>
  <c r="AF17" i="17" s="1"/>
  <c r="AG17" i="17" s="1"/>
  <c r="O17" i="16"/>
  <c r="K17" i="16"/>
  <c r="C17" i="16"/>
  <c r="A17" i="16"/>
  <c r="AM16" i="16"/>
  <c r="O16" i="16"/>
  <c r="K16" i="16"/>
  <c r="C16" i="16"/>
  <c r="A16" i="16"/>
  <c r="AM15" i="16"/>
  <c r="O15" i="16"/>
  <c r="K15" i="16"/>
  <c r="C15" i="16"/>
  <c r="A15" i="16"/>
  <c r="AK13" i="16"/>
  <c r="AK85" i="16" s="1"/>
  <c r="AJ13" i="16"/>
  <c r="AI13" i="16"/>
  <c r="AH13" i="16"/>
  <c r="AH96" i="16"/>
  <c r="E13" i="16"/>
  <c r="E181" i="16"/>
  <c r="D13" i="16"/>
  <c r="D181" i="16" s="1"/>
  <c r="C13" i="16"/>
  <c r="C181" i="16"/>
  <c r="A13" i="16"/>
  <c r="A181" i="16"/>
  <c r="O117" i="15"/>
  <c r="O116" i="15"/>
  <c r="O115" i="15"/>
  <c r="O114" i="15"/>
  <c r="O106" i="15"/>
  <c r="O105" i="15"/>
  <c r="O104" i="15"/>
  <c r="O103" i="15"/>
  <c r="O94" i="15"/>
  <c r="O93" i="15"/>
  <c r="O92" i="15"/>
  <c r="O91" i="15"/>
  <c r="O82" i="15"/>
  <c r="O81" i="15"/>
  <c r="O80" i="15"/>
  <c r="O79" i="15"/>
  <c r="O74" i="15"/>
  <c r="O73" i="15"/>
  <c r="O72" i="15"/>
  <c r="O71" i="15"/>
  <c r="O67" i="15"/>
  <c r="O66" i="15"/>
  <c r="O65" i="15"/>
  <c r="O64" i="15"/>
  <c r="O60" i="15"/>
  <c r="O59" i="15"/>
  <c r="O58" i="15"/>
  <c r="O57" i="15"/>
  <c r="O53" i="15"/>
  <c r="O52" i="15"/>
  <c r="O51" i="15"/>
  <c r="O50" i="15"/>
  <c r="O46" i="15"/>
  <c r="O45" i="15"/>
  <c r="O44" i="15"/>
  <c r="O43" i="15"/>
  <c r="O39" i="15"/>
  <c r="O38" i="15"/>
  <c r="O37" i="15"/>
  <c r="O36" i="15"/>
  <c r="O32" i="15"/>
  <c r="O31" i="15"/>
  <c r="O30" i="15"/>
  <c r="O29" i="15"/>
  <c r="O25" i="15"/>
  <c r="O24" i="15"/>
  <c r="O23" i="15"/>
  <c r="O22" i="15"/>
  <c r="O18" i="15"/>
  <c r="O17" i="15"/>
  <c r="O16" i="15"/>
  <c r="O15" i="15"/>
  <c r="AP118" i="15"/>
  <c r="AO118" i="15"/>
  <c r="AN118" i="15"/>
  <c r="AM118" i="15"/>
  <c r="AG118" i="15"/>
  <c r="AF118" i="15"/>
  <c r="AE118" i="15"/>
  <c r="AD118" i="15"/>
  <c r="AR117" i="15"/>
  <c r="AI117" i="15"/>
  <c r="V117" i="16" s="1"/>
  <c r="V117" i="17" s="1"/>
  <c r="K117" i="15"/>
  <c r="AR116" i="15"/>
  <c r="AI116" i="15"/>
  <c r="V116" i="16" s="1"/>
  <c r="K116" i="15"/>
  <c r="AR115" i="15"/>
  <c r="AI115" i="15"/>
  <c r="V115" i="16"/>
  <c r="V115" i="17" s="1"/>
  <c r="K115" i="15"/>
  <c r="AR114" i="15"/>
  <c r="AI114" i="15"/>
  <c r="I255" i="15"/>
  <c r="K114" i="15"/>
  <c r="AR106" i="15"/>
  <c r="AI106" i="15"/>
  <c r="V106" i="16" s="1"/>
  <c r="K106" i="15"/>
  <c r="C106" i="15"/>
  <c r="A106" i="15"/>
  <c r="AR105" i="15"/>
  <c r="AI105" i="15"/>
  <c r="V105" i="16" s="1"/>
  <c r="K105" i="15"/>
  <c r="C105" i="15"/>
  <c r="A105" i="15"/>
  <c r="AR104" i="15"/>
  <c r="AI104" i="15"/>
  <c r="V104" i="16"/>
  <c r="AB104" i="16" s="1"/>
  <c r="AC104" i="16" s="1"/>
  <c r="K104" i="15"/>
  <c r="C104" i="15"/>
  <c r="A104" i="15"/>
  <c r="AR103" i="15"/>
  <c r="AI103" i="15"/>
  <c r="V103" i="16"/>
  <c r="AB103" i="16" s="1"/>
  <c r="AC103" i="16" s="1"/>
  <c r="K103" i="15"/>
  <c r="C103" i="15"/>
  <c r="A103" i="15"/>
  <c r="AP101" i="15"/>
  <c r="AO101" i="15"/>
  <c r="AN101" i="15"/>
  <c r="AM101" i="15"/>
  <c r="AG101" i="15"/>
  <c r="AF101" i="15"/>
  <c r="AE101" i="15"/>
  <c r="AD101" i="15"/>
  <c r="E101" i="15"/>
  <c r="E247" i="15" s="1"/>
  <c r="D101" i="15"/>
  <c r="D247" i="15" s="1"/>
  <c r="C101" i="15"/>
  <c r="A101" i="15"/>
  <c r="A247" i="15" s="1"/>
  <c r="AR94" i="15"/>
  <c r="AI94" i="15"/>
  <c r="V94" i="16" s="1"/>
  <c r="K94" i="15"/>
  <c r="C94" i="15"/>
  <c r="A94" i="15"/>
  <c r="AR93" i="15"/>
  <c r="AI93" i="15"/>
  <c r="V93" i="16"/>
  <c r="K93" i="15"/>
  <c r="C93" i="15"/>
  <c r="A93" i="15"/>
  <c r="AR92" i="15"/>
  <c r="AI92" i="15"/>
  <c r="K92" i="15"/>
  <c r="C92" i="15"/>
  <c r="A92" i="15"/>
  <c r="AR91" i="15"/>
  <c r="AI91" i="15"/>
  <c r="V91" i="16"/>
  <c r="K91" i="15"/>
  <c r="C91" i="15"/>
  <c r="A91" i="15"/>
  <c r="AP89" i="15"/>
  <c r="AO89" i="15"/>
  <c r="AN89" i="15"/>
  <c r="AM89" i="15"/>
  <c r="AG89" i="15"/>
  <c r="AF89" i="15"/>
  <c r="AE89" i="15"/>
  <c r="AD89" i="15"/>
  <c r="E89" i="15"/>
  <c r="E241" i="15"/>
  <c r="D89" i="15"/>
  <c r="D241" i="15" s="1"/>
  <c r="C89" i="15"/>
  <c r="A89" i="15"/>
  <c r="A241" i="15" s="1"/>
  <c r="AR82" i="15"/>
  <c r="AI82" i="15"/>
  <c r="V82" i="16"/>
  <c r="V82" i="17"/>
  <c r="X82" i="17" s="1"/>
  <c r="Y82" i="17" s="1"/>
  <c r="K82" i="15"/>
  <c r="C82" i="15"/>
  <c r="A82" i="15"/>
  <c r="AR81" i="15"/>
  <c r="AI81" i="15"/>
  <c r="V81" i="16"/>
  <c r="K81" i="15"/>
  <c r="C81" i="15"/>
  <c r="A81" i="15"/>
  <c r="AR80" i="15"/>
  <c r="AI80" i="15"/>
  <c r="V80" i="16" s="1"/>
  <c r="V80" i="17" s="1"/>
  <c r="K80" i="15"/>
  <c r="C80" i="15"/>
  <c r="A80" i="15"/>
  <c r="AR79" i="15"/>
  <c r="AI79" i="15"/>
  <c r="K79" i="15"/>
  <c r="C79" i="15"/>
  <c r="A79" i="15"/>
  <c r="AP77" i="15"/>
  <c r="AO77" i="15"/>
  <c r="AN77" i="15"/>
  <c r="AM77" i="15"/>
  <c r="AG77" i="15"/>
  <c r="AF77" i="15"/>
  <c r="AE77" i="15"/>
  <c r="AD77" i="15"/>
  <c r="E77" i="15"/>
  <c r="E235" i="15" s="1"/>
  <c r="D77" i="15"/>
  <c r="D235" i="15" s="1"/>
  <c r="C77" i="15"/>
  <c r="C235" i="15"/>
  <c r="A77" i="15"/>
  <c r="A235" i="15" s="1"/>
  <c r="AR74" i="15"/>
  <c r="AI74" i="15"/>
  <c r="K74" i="15"/>
  <c r="C74" i="15"/>
  <c r="A74" i="15"/>
  <c r="AR73" i="15"/>
  <c r="AI73" i="15"/>
  <c r="V73" i="16" s="1"/>
  <c r="K73" i="15"/>
  <c r="C73" i="15"/>
  <c r="A73" i="15"/>
  <c r="AR72" i="15"/>
  <c r="AI72" i="15"/>
  <c r="V72" i="16"/>
  <c r="V72" i="17" s="1"/>
  <c r="K72" i="15"/>
  <c r="C72" i="15"/>
  <c r="A72" i="15"/>
  <c r="AR71" i="15"/>
  <c r="AI71" i="15"/>
  <c r="K71" i="15"/>
  <c r="C71" i="15"/>
  <c r="A71" i="15"/>
  <c r="AP69" i="15"/>
  <c r="AO69" i="15"/>
  <c r="AN69" i="15"/>
  <c r="AM69" i="15"/>
  <c r="AG69" i="15"/>
  <c r="AF69" i="15"/>
  <c r="AE69" i="15"/>
  <c r="AD69" i="15"/>
  <c r="E69" i="15"/>
  <c r="E229" i="15"/>
  <c r="D69" i="15"/>
  <c r="D229" i="15"/>
  <c r="C69" i="15"/>
  <c r="C229" i="15" s="1"/>
  <c r="A69" i="15"/>
  <c r="A229" i="15" s="1"/>
  <c r="AR67" i="15"/>
  <c r="AI67" i="15"/>
  <c r="V67" i="16" s="1"/>
  <c r="V67" i="17" s="1"/>
  <c r="K67" i="15"/>
  <c r="C67" i="15"/>
  <c r="A67" i="15"/>
  <c r="AR66" i="15"/>
  <c r="AI66" i="15"/>
  <c r="V66" i="16"/>
  <c r="V66" i="17" s="1"/>
  <c r="K66" i="15"/>
  <c r="C66" i="15"/>
  <c r="A66" i="15"/>
  <c r="AR65" i="15"/>
  <c r="AI65" i="15"/>
  <c r="V65" i="16" s="1"/>
  <c r="V65" i="17" s="1"/>
  <c r="K65" i="15"/>
  <c r="C65" i="15"/>
  <c r="A65" i="15"/>
  <c r="AR64" i="15"/>
  <c r="AI64" i="15"/>
  <c r="K64" i="15"/>
  <c r="C64" i="15"/>
  <c r="A64" i="15"/>
  <c r="AP62" i="15"/>
  <c r="AO62" i="15"/>
  <c r="AN62" i="15"/>
  <c r="AM62" i="15"/>
  <c r="AG62" i="15"/>
  <c r="AF62" i="15"/>
  <c r="AE62" i="15"/>
  <c r="AD62" i="15"/>
  <c r="E62" i="15"/>
  <c r="E223" i="15"/>
  <c r="D62" i="15"/>
  <c r="D223" i="15" s="1"/>
  <c r="C62" i="15"/>
  <c r="C223" i="15" s="1"/>
  <c r="A62" i="15"/>
  <c r="A223" i="15"/>
  <c r="AR60" i="15"/>
  <c r="AI60" i="15"/>
  <c r="V60" i="16"/>
  <c r="V60" i="17" s="1"/>
  <c r="K60" i="15"/>
  <c r="C60" i="15"/>
  <c r="A60" i="15"/>
  <c r="AR59" i="15"/>
  <c r="AI59" i="15"/>
  <c r="K59" i="15"/>
  <c r="C59" i="15"/>
  <c r="A59" i="15"/>
  <c r="AR58" i="15"/>
  <c r="AI58" i="15"/>
  <c r="K58" i="15"/>
  <c r="C58" i="15"/>
  <c r="A58" i="15"/>
  <c r="AR57" i="15"/>
  <c r="AI57" i="15"/>
  <c r="K57" i="15"/>
  <c r="C57" i="15"/>
  <c r="A57" i="15"/>
  <c r="AP55" i="15"/>
  <c r="AO55" i="15"/>
  <c r="AN55" i="15"/>
  <c r="AM55" i="15"/>
  <c r="AG55" i="15"/>
  <c r="AF55" i="15"/>
  <c r="AE55" i="15"/>
  <c r="AD55" i="15"/>
  <c r="E55" i="15"/>
  <c r="E217" i="15"/>
  <c r="D55" i="15"/>
  <c r="D217" i="15" s="1"/>
  <c r="C55" i="15"/>
  <c r="C217" i="15" s="1"/>
  <c r="A55" i="15"/>
  <c r="A217" i="15" s="1"/>
  <c r="AR53" i="15"/>
  <c r="AI53" i="15"/>
  <c r="K53" i="15"/>
  <c r="C53" i="15"/>
  <c r="A53" i="15"/>
  <c r="AR52" i="15"/>
  <c r="AI52" i="15"/>
  <c r="V52" i="16" s="1"/>
  <c r="V52" i="17" s="1"/>
  <c r="X52" i="17" s="1"/>
  <c r="Y52" i="17" s="1"/>
  <c r="K52" i="15"/>
  <c r="C52" i="15"/>
  <c r="A52" i="15"/>
  <c r="AR51" i="15"/>
  <c r="AI51" i="15"/>
  <c r="K51" i="15"/>
  <c r="C51" i="15"/>
  <c r="A51" i="15"/>
  <c r="AR50" i="15"/>
  <c r="AI50" i="15"/>
  <c r="K50" i="15"/>
  <c r="C50" i="15"/>
  <c r="A50" i="15"/>
  <c r="AP48" i="15"/>
  <c r="AO48" i="15"/>
  <c r="AN48" i="15"/>
  <c r="AM48" i="15"/>
  <c r="AG48" i="15"/>
  <c r="AF48" i="15"/>
  <c r="AE48" i="15"/>
  <c r="AD48" i="15"/>
  <c r="E48" i="15"/>
  <c r="E211" i="15"/>
  <c r="D48" i="15"/>
  <c r="D211" i="15"/>
  <c r="C48" i="15"/>
  <c r="C211" i="15" s="1"/>
  <c r="A48" i="15"/>
  <c r="A211" i="15" s="1"/>
  <c r="AR46" i="15"/>
  <c r="AI46" i="15"/>
  <c r="K46" i="15"/>
  <c r="C46" i="15"/>
  <c r="A46" i="15"/>
  <c r="AR45" i="15"/>
  <c r="AI45" i="15"/>
  <c r="K45" i="15"/>
  <c r="C45" i="15"/>
  <c r="A45" i="15"/>
  <c r="AR44" i="15"/>
  <c r="AI44" i="15"/>
  <c r="K44" i="15"/>
  <c r="C44" i="15"/>
  <c r="A44" i="15"/>
  <c r="AR43" i="15"/>
  <c r="AI43" i="15"/>
  <c r="K43" i="15"/>
  <c r="C43" i="15"/>
  <c r="A43" i="15"/>
  <c r="AP41" i="15"/>
  <c r="AO41" i="15"/>
  <c r="AN41" i="15"/>
  <c r="AM41" i="15"/>
  <c r="AG41" i="15"/>
  <c r="AF41" i="15"/>
  <c r="AE41" i="15"/>
  <c r="AD41" i="15"/>
  <c r="E41" i="15"/>
  <c r="E205" i="15" s="1"/>
  <c r="D41" i="15"/>
  <c r="D205" i="15" s="1"/>
  <c r="C41" i="15"/>
  <c r="C205" i="15"/>
  <c r="A41" i="15"/>
  <c r="A205" i="15" s="1"/>
  <c r="AR39" i="15"/>
  <c r="AI39" i="15"/>
  <c r="V39" i="16"/>
  <c r="V39" i="17" s="1"/>
  <c r="X39" i="17" s="1"/>
  <c r="Y39" i="17" s="1"/>
  <c r="K39" i="15"/>
  <c r="C39" i="15"/>
  <c r="A39" i="15"/>
  <c r="AR38" i="15"/>
  <c r="AI38" i="15"/>
  <c r="V38" i="16" s="1"/>
  <c r="V38" i="17" s="1"/>
  <c r="X38" i="17" s="1"/>
  <c r="Y38" i="17" s="1"/>
  <c r="K38" i="15"/>
  <c r="C38" i="15"/>
  <c r="A38" i="15"/>
  <c r="AR37" i="15"/>
  <c r="AI37" i="15"/>
  <c r="K37" i="15"/>
  <c r="C37" i="15"/>
  <c r="A37" i="15"/>
  <c r="AR36" i="15"/>
  <c r="AI36" i="15"/>
  <c r="K36" i="15"/>
  <c r="C36" i="15"/>
  <c r="A36" i="15"/>
  <c r="AP34" i="15"/>
  <c r="AO34" i="15"/>
  <c r="AN34" i="15"/>
  <c r="AM34" i="15"/>
  <c r="AG34" i="15"/>
  <c r="AF34" i="15"/>
  <c r="AE34" i="15"/>
  <c r="AD34" i="15"/>
  <c r="E34" i="15"/>
  <c r="E199" i="15"/>
  <c r="D34" i="15"/>
  <c r="D199" i="15"/>
  <c r="C34" i="15"/>
  <c r="C199" i="15" s="1"/>
  <c r="A34" i="15"/>
  <c r="A199" i="15" s="1"/>
  <c r="AR32" i="15"/>
  <c r="AI32" i="15"/>
  <c r="K32" i="15"/>
  <c r="C32" i="15"/>
  <c r="A32" i="15"/>
  <c r="AR31" i="15"/>
  <c r="AI31" i="15"/>
  <c r="K31" i="15"/>
  <c r="C31" i="15"/>
  <c r="A31" i="15"/>
  <c r="AR30" i="15"/>
  <c r="AI30" i="15"/>
  <c r="K30" i="15"/>
  <c r="C30" i="15"/>
  <c r="A30" i="15"/>
  <c r="AR29" i="15"/>
  <c r="AI29" i="15"/>
  <c r="K29" i="15"/>
  <c r="C29" i="15"/>
  <c r="A29" i="15"/>
  <c r="AP27" i="15"/>
  <c r="AP96" i="15" s="1"/>
  <c r="AO27" i="15"/>
  <c r="AN27" i="15"/>
  <c r="AN96" i="15" s="1"/>
  <c r="AM27" i="15"/>
  <c r="AG27" i="15"/>
  <c r="AF27" i="15"/>
  <c r="AF96" i="15" s="1"/>
  <c r="AE27" i="15"/>
  <c r="AD27" i="15"/>
  <c r="E27" i="15"/>
  <c r="E193" i="15" s="1"/>
  <c r="D27" i="15"/>
  <c r="D193" i="15" s="1"/>
  <c r="C27" i="15"/>
  <c r="C193" i="15"/>
  <c r="A27" i="15"/>
  <c r="A193" i="15" s="1"/>
  <c r="AR25" i="15"/>
  <c r="AI25" i="15"/>
  <c r="V25" i="16"/>
  <c r="V25" i="17" s="1"/>
  <c r="K25" i="15"/>
  <c r="C25" i="15"/>
  <c r="A25" i="15"/>
  <c r="AR24" i="15"/>
  <c r="AI24" i="15"/>
  <c r="V24" i="16" s="1"/>
  <c r="V24" i="17" s="1"/>
  <c r="X24" i="17" s="1"/>
  <c r="Y24" i="17" s="1"/>
  <c r="K24" i="15"/>
  <c r="C24" i="15"/>
  <c r="A24" i="15"/>
  <c r="AR23" i="15"/>
  <c r="AI23" i="15"/>
  <c r="V23" i="16"/>
  <c r="V23" i="17" s="1"/>
  <c r="K23" i="15"/>
  <c r="C23" i="15"/>
  <c r="A23" i="15"/>
  <c r="AR22" i="15"/>
  <c r="AI22" i="15"/>
  <c r="K22" i="15"/>
  <c r="C22" i="15"/>
  <c r="A22" i="15"/>
  <c r="AP20" i="15"/>
  <c r="AO20" i="15"/>
  <c r="AO96" i="15" s="1"/>
  <c r="AN20" i="15"/>
  <c r="AM20" i="15"/>
  <c r="AG20" i="15"/>
  <c r="AG96" i="15" s="1"/>
  <c r="AF20" i="15"/>
  <c r="AE20" i="15"/>
  <c r="AE96" i="15" s="1"/>
  <c r="AD20" i="15"/>
  <c r="E20" i="15"/>
  <c r="E187" i="15"/>
  <c r="D20" i="15"/>
  <c r="D187" i="15" s="1"/>
  <c r="C20" i="15"/>
  <c r="C187" i="15" s="1"/>
  <c r="A20" i="15"/>
  <c r="A187" i="15" s="1"/>
  <c r="AR18" i="15"/>
  <c r="AI18" i="15"/>
  <c r="K18" i="15"/>
  <c r="C18" i="15"/>
  <c r="A18" i="15"/>
  <c r="AR17" i="15"/>
  <c r="AI17" i="15"/>
  <c r="V17" i="16" s="1"/>
  <c r="K17" i="15"/>
  <c r="C17" i="15"/>
  <c r="A17" i="15"/>
  <c r="AR16" i="15"/>
  <c r="AI16" i="15"/>
  <c r="K16" i="15"/>
  <c r="C16" i="15"/>
  <c r="A16" i="15"/>
  <c r="AR15" i="15"/>
  <c r="AI15" i="15"/>
  <c r="K15" i="15"/>
  <c r="C15" i="15"/>
  <c r="A15" i="15"/>
  <c r="AP13" i="15"/>
  <c r="AO13" i="15"/>
  <c r="AN13" i="15"/>
  <c r="AM13" i="15"/>
  <c r="AM96" i="15"/>
  <c r="AG13" i="15"/>
  <c r="AF13" i="15"/>
  <c r="AE13" i="15"/>
  <c r="AD13" i="15"/>
  <c r="AD96" i="15"/>
  <c r="E13" i="15"/>
  <c r="E181" i="15"/>
  <c r="D13" i="15"/>
  <c r="D181" i="15"/>
  <c r="C13" i="15"/>
  <c r="C181" i="15" s="1"/>
  <c r="A13" i="15"/>
  <c r="A181" i="15"/>
  <c r="K117" i="13"/>
  <c r="K116" i="13"/>
  <c r="K115" i="13"/>
  <c r="K114" i="13"/>
  <c r="K106" i="13"/>
  <c r="K105" i="13"/>
  <c r="K104" i="13"/>
  <c r="K103" i="13"/>
  <c r="K94" i="13"/>
  <c r="K93" i="13"/>
  <c r="K92" i="13"/>
  <c r="K91" i="13"/>
  <c r="K82" i="13"/>
  <c r="K81" i="13"/>
  <c r="K80" i="13"/>
  <c r="K79" i="13"/>
  <c r="K74" i="13"/>
  <c r="K73" i="13"/>
  <c r="K72" i="13"/>
  <c r="K71" i="13"/>
  <c r="K67" i="13"/>
  <c r="K66" i="13"/>
  <c r="K65" i="13"/>
  <c r="K64" i="13"/>
  <c r="K60" i="13"/>
  <c r="K59" i="13"/>
  <c r="K58" i="13"/>
  <c r="K57" i="13"/>
  <c r="K53" i="13"/>
  <c r="K52" i="13"/>
  <c r="K51" i="13"/>
  <c r="K50" i="13"/>
  <c r="K46" i="13"/>
  <c r="K45" i="13"/>
  <c r="K44" i="13"/>
  <c r="K43" i="13"/>
  <c r="K39" i="13"/>
  <c r="K38" i="13"/>
  <c r="K37" i="13"/>
  <c r="K36" i="13"/>
  <c r="K32" i="13"/>
  <c r="K31" i="13"/>
  <c r="K30" i="13"/>
  <c r="K29" i="13"/>
  <c r="K25" i="13"/>
  <c r="K24" i="13"/>
  <c r="K23" i="13"/>
  <c r="K22" i="13"/>
  <c r="K18" i="13"/>
  <c r="K17" i="13"/>
  <c r="K16" i="13"/>
  <c r="K15" i="13"/>
  <c r="AU118" i="13"/>
  <c r="AT118" i="13"/>
  <c r="AS118" i="13"/>
  <c r="AR118" i="13"/>
  <c r="AL118" i="13"/>
  <c r="AK118" i="13"/>
  <c r="AJ118" i="13"/>
  <c r="AI118" i="13"/>
  <c r="AC118" i="13"/>
  <c r="AB118" i="13"/>
  <c r="AA118" i="13"/>
  <c r="Z118" i="13"/>
  <c r="AW117" i="13"/>
  <c r="AN117" i="13"/>
  <c r="AE117" i="13"/>
  <c r="R117" i="15" s="1"/>
  <c r="AW116" i="13"/>
  <c r="AN116" i="13"/>
  <c r="AE116" i="13"/>
  <c r="AW115" i="13"/>
  <c r="AN115" i="13"/>
  <c r="AE115" i="13"/>
  <c r="R115" i="15" s="1"/>
  <c r="AW114" i="13"/>
  <c r="AN114" i="13"/>
  <c r="AE114" i="13"/>
  <c r="H255" i="13"/>
  <c r="AW106" i="13"/>
  <c r="AN106" i="13"/>
  <c r="AE106" i="13"/>
  <c r="R106" i="15" s="1"/>
  <c r="R106" i="17" s="1"/>
  <c r="T106" i="17" s="1"/>
  <c r="U106" i="17" s="1"/>
  <c r="C106" i="13"/>
  <c r="A106" i="13"/>
  <c r="AW105" i="13"/>
  <c r="AN105" i="13"/>
  <c r="AE105" i="13"/>
  <c r="C105" i="13"/>
  <c r="A105" i="13"/>
  <c r="AW104" i="13"/>
  <c r="AN104" i="13"/>
  <c r="AE104" i="13"/>
  <c r="R104" i="15" s="1"/>
  <c r="C104" i="13"/>
  <c r="A104" i="13"/>
  <c r="AW103" i="13"/>
  <c r="AN103" i="13"/>
  <c r="AE103" i="13"/>
  <c r="R103" i="15"/>
  <c r="C103" i="13"/>
  <c r="A103" i="13"/>
  <c r="AU101" i="13"/>
  <c r="AT101" i="13"/>
  <c r="AS101" i="13"/>
  <c r="AR101" i="13"/>
  <c r="AL101" i="13"/>
  <c r="AK101" i="13"/>
  <c r="AJ101" i="13"/>
  <c r="AI101" i="13"/>
  <c r="AC101" i="13"/>
  <c r="AB101" i="13"/>
  <c r="AA101" i="13"/>
  <c r="Z101" i="13"/>
  <c r="E101" i="13"/>
  <c r="E247" i="13"/>
  <c r="D101" i="13"/>
  <c r="D247" i="13" s="1"/>
  <c r="C101" i="13"/>
  <c r="A101" i="13"/>
  <c r="A247" i="13" s="1"/>
  <c r="AW94" i="13"/>
  <c r="AN94" i="13"/>
  <c r="AE94" i="13"/>
  <c r="R94" i="15"/>
  <c r="C94" i="13"/>
  <c r="A94" i="13"/>
  <c r="AW93" i="13"/>
  <c r="AN93" i="13"/>
  <c r="AE93" i="13"/>
  <c r="R93" i="15" s="1"/>
  <c r="C93" i="13"/>
  <c r="A93" i="13"/>
  <c r="AW92" i="13"/>
  <c r="AN92" i="13"/>
  <c r="AE92" i="13"/>
  <c r="R92" i="15" s="1"/>
  <c r="R92" i="16" s="1"/>
  <c r="C92" i="13"/>
  <c r="A92" i="13"/>
  <c r="AW91" i="13"/>
  <c r="AN91" i="13"/>
  <c r="AE91" i="13"/>
  <c r="C91" i="13"/>
  <c r="A91" i="13"/>
  <c r="AU89" i="13"/>
  <c r="AT89" i="13"/>
  <c r="AS89" i="13"/>
  <c r="AR89" i="13"/>
  <c r="AL89" i="13"/>
  <c r="AK89" i="13"/>
  <c r="AJ89" i="13"/>
  <c r="AI89" i="13"/>
  <c r="AC89" i="13"/>
  <c r="AB89" i="13"/>
  <c r="AA89" i="13"/>
  <c r="Z89" i="13"/>
  <c r="E89" i="13"/>
  <c r="E241" i="13"/>
  <c r="D89" i="13"/>
  <c r="D241" i="13" s="1"/>
  <c r="C89" i="13"/>
  <c r="A89" i="13"/>
  <c r="A241" i="13" s="1"/>
  <c r="AW82" i="13"/>
  <c r="AN82" i="13"/>
  <c r="AE82" i="13"/>
  <c r="R82" i="15" s="1"/>
  <c r="X82" i="15" s="1"/>
  <c r="Y82" i="15" s="1"/>
  <c r="C82" i="13"/>
  <c r="A82" i="13"/>
  <c r="AW81" i="13"/>
  <c r="AN81" i="13"/>
  <c r="AE81" i="13"/>
  <c r="R81" i="15" s="1"/>
  <c r="X81" i="15" s="1"/>
  <c r="Y81" i="15" s="1"/>
  <c r="C81" i="13"/>
  <c r="A81" i="13"/>
  <c r="AW80" i="13"/>
  <c r="AN80" i="13"/>
  <c r="AE80" i="13"/>
  <c r="R80" i="15" s="1"/>
  <c r="C80" i="13"/>
  <c r="A80" i="13"/>
  <c r="AW79" i="13"/>
  <c r="AN79" i="13"/>
  <c r="AE79" i="13"/>
  <c r="C79" i="13"/>
  <c r="A79" i="13"/>
  <c r="AU77" i="13"/>
  <c r="AT77" i="13"/>
  <c r="AS77" i="13"/>
  <c r="AR77" i="13"/>
  <c r="AL77" i="13"/>
  <c r="AK77" i="13"/>
  <c r="AJ77" i="13"/>
  <c r="AI77" i="13"/>
  <c r="AC77" i="13"/>
  <c r="AB77" i="13"/>
  <c r="AA77" i="13"/>
  <c r="Z77" i="13"/>
  <c r="E77" i="13"/>
  <c r="E235" i="13"/>
  <c r="D77" i="13"/>
  <c r="D235" i="13"/>
  <c r="C77" i="13"/>
  <c r="C235" i="13" s="1"/>
  <c r="A77" i="13"/>
  <c r="A235" i="13" s="1"/>
  <c r="AW74" i="13"/>
  <c r="AN74" i="13"/>
  <c r="AE74" i="13"/>
  <c r="C74" i="13"/>
  <c r="A74" i="13"/>
  <c r="AW73" i="13"/>
  <c r="AN73" i="13"/>
  <c r="AE73" i="13"/>
  <c r="R73" i="15" s="1"/>
  <c r="X73" i="15" s="1"/>
  <c r="Y73" i="15" s="1"/>
  <c r="C73" i="13"/>
  <c r="A73" i="13"/>
  <c r="AW72" i="13"/>
  <c r="AN72" i="13"/>
  <c r="AE72" i="13"/>
  <c r="C72" i="13"/>
  <c r="A72" i="13"/>
  <c r="AW71" i="13"/>
  <c r="AN71" i="13"/>
  <c r="AE71" i="13"/>
  <c r="C71" i="13"/>
  <c r="A71" i="13"/>
  <c r="AU69" i="13"/>
  <c r="AT69" i="13"/>
  <c r="AS69" i="13"/>
  <c r="AR69" i="13"/>
  <c r="AL69" i="13"/>
  <c r="AK69" i="13"/>
  <c r="AJ69" i="13"/>
  <c r="AI69" i="13"/>
  <c r="AC69" i="13"/>
  <c r="AB69" i="13"/>
  <c r="AA69" i="13"/>
  <c r="Z69" i="13"/>
  <c r="E69" i="13"/>
  <c r="E229" i="13" s="1"/>
  <c r="D69" i="13"/>
  <c r="D229" i="13"/>
  <c r="C69" i="13"/>
  <c r="C229" i="13" s="1"/>
  <c r="A69" i="13"/>
  <c r="A229" i="13" s="1"/>
  <c r="AW67" i="13"/>
  <c r="AN67" i="13"/>
  <c r="AE67" i="13"/>
  <c r="R67" i="15"/>
  <c r="C67" i="13"/>
  <c r="A67" i="13"/>
  <c r="AW66" i="13"/>
  <c r="AN66" i="13"/>
  <c r="AE66" i="13"/>
  <c r="R66" i="15" s="1"/>
  <c r="X66" i="15" s="1"/>
  <c r="Y66" i="15" s="1"/>
  <c r="C66" i="13"/>
  <c r="A66" i="13"/>
  <c r="AW65" i="13"/>
  <c r="AN65" i="13"/>
  <c r="AE65" i="13"/>
  <c r="R65" i="15" s="1"/>
  <c r="X65" i="15" s="1"/>
  <c r="Y65" i="15" s="1"/>
  <c r="C65" i="13"/>
  <c r="A65" i="13"/>
  <c r="AW64" i="13"/>
  <c r="AN64" i="13"/>
  <c r="AE64" i="13"/>
  <c r="C64" i="13"/>
  <c r="A64" i="13"/>
  <c r="AU62" i="13"/>
  <c r="AT62" i="13"/>
  <c r="AS62" i="13"/>
  <c r="AR62" i="13"/>
  <c r="AL62" i="13"/>
  <c r="AK62" i="13"/>
  <c r="AJ62" i="13"/>
  <c r="AI62" i="13"/>
  <c r="AC62" i="13"/>
  <c r="AB62" i="13"/>
  <c r="AA62" i="13"/>
  <c r="Z62" i="13"/>
  <c r="E62" i="13"/>
  <c r="E223" i="13"/>
  <c r="D62" i="13"/>
  <c r="D223" i="13" s="1"/>
  <c r="C62" i="13"/>
  <c r="C223" i="13" s="1"/>
  <c r="A62" i="13"/>
  <c r="A223" i="13"/>
  <c r="AW60" i="13"/>
  <c r="AN60" i="13"/>
  <c r="AE60" i="13"/>
  <c r="C60" i="13"/>
  <c r="A60" i="13"/>
  <c r="AW59" i="13"/>
  <c r="AN59" i="13"/>
  <c r="AE59" i="13"/>
  <c r="C59" i="13"/>
  <c r="A59" i="13"/>
  <c r="AW58" i="13"/>
  <c r="AN58" i="13"/>
  <c r="AE58" i="13"/>
  <c r="C58" i="13"/>
  <c r="A58" i="13"/>
  <c r="AW57" i="13"/>
  <c r="AN57" i="13"/>
  <c r="AE57" i="13"/>
  <c r="C57" i="13"/>
  <c r="A57" i="13"/>
  <c r="AU55" i="13"/>
  <c r="AT55" i="13"/>
  <c r="AS55" i="13"/>
  <c r="AR55" i="13"/>
  <c r="AL55" i="13"/>
  <c r="AK55" i="13"/>
  <c r="AJ55" i="13"/>
  <c r="AI55" i="13"/>
  <c r="AC55" i="13"/>
  <c r="AB55" i="13"/>
  <c r="AA55" i="13"/>
  <c r="Z55" i="13"/>
  <c r="E55" i="13"/>
  <c r="E217" i="13"/>
  <c r="D55" i="13"/>
  <c r="D217" i="13" s="1"/>
  <c r="C55" i="13"/>
  <c r="C217" i="13" s="1"/>
  <c r="A55" i="13"/>
  <c r="A217" i="13"/>
  <c r="AW53" i="13"/>
  <c r="AN53" i="13"/>
  <c r="AE53" i="13"/>
  <c r="C53" i="13"/>
  <c r="A53" i="13"/>
  <c r="AW52" i="13"/>
  <c r="AN52" i="13"/>
  <c r="AE52" i="13"/>
  <c r="R52" i="15" s="1"/>
  <c r="X52" i="15" s="1"/>
  <c r="Y52" i="15" s="1"/>
  <c r="C52" i="13"/>
  <c r="A52" i="13"/>
  <c r="AW51" i="13"/>
  <c r="AN51" i="13"/>
  <c r="AE51" i="13"/>
  <c r="C51" i="13"/>
  <c r="A51" i="13"/>
  <c r="AW50" i="13"/>
  <c r="AN50" i="13"/>
  <c r="AE50" i="13"/>
  <c r="C50" i="13"/>
  <c r="A50" i="13"/>
  <c r="AU48" i="13"/>
  <c r="AT48" i="13"/>
  <c r="AS48" i="13"/>
  <c r="AR48" i="13"/>
  <c r="AL48" i="13"/>
  <c r="AK48" i="13"/>
  <c r="AJ48" i="13"/>
  <c r="AI48" i="13"/>
  <c r="AC48" i="13"/>
  <c r="AB48" i="13"/>
  <c r="AA48" i="13"/>
  <c r="Z48" i="13"/>
  <c r="E48" i="13"/>
  <c r="E211" i="13"/>
  <c r="D48" i="13"/>
  <c r="D211" i="13" s="1"/>
  <c r="C48" i="13"/>
  <c r="C211" i="13" s="1"/>
  <c r="A48" i="13"/>
  <c r="A211" i="13" s="1"/>
  <c r="AW46" i="13"/>
  <c r="AN46" i="13"/>
  <c r="AE46" i="13"/>
  <c r="C46" i="13"/>
  <c r="A46" i="13"/>
  <c r="AW45" i="13"/>
  <c r="AN45" i="13"/>
  <c r="AE45" i="13"/>
  <c r="R45" i="15" s="1"/>
  <c r="C45" i="13"/>
  <c r="A45" i="13"/>
  <c r="AW44" i="13"/>
  <c r="AN44" i="13"/>
  <c r="AE44" i="13"/>
  <c r="C44" i="13"/>
  <c r="A44" i="13"/>
  <c r="AW43" i="13"/>
  <c r="AN43" i="13"/>
  <c r="AE43" i="13"/>
  <c r="C43" i="13"/>
  <c r="A43" i="13"/>
  <c r="AU41" i="13"/>
  <c r="AT41" i="13"/>
  <c r="AS41" i="13"/>
  <c r="AR41" i="13"/>
  <c r="AL41" i="13"/>
  <c r="AK41" i="13"/>
  <c r="AJ41" i="13"/>
  <c r="AI41" i="13"/>
  <c r="AC41" i="13"/>
  <c r="AB41" i="13"/>
  <c r="AA41" i="13"/>
  <c r="Z41" i="13"/>
  <c r="E41" i="13"/>
  <c r="E205" i="13" s="1"/>
  <c r="D41" i="13"/>
  <c r="D205" i="13"/>
  <c r="C41" i="13"/>
  <c r="C205" i="13"/>
  <c r="A41" i="13"/>
  <c r="A205" i="13" s="1"/>
  <c r="AW39" i="13"/>
  <c r="AN39" i="13"/>
  <c r="AE39" i="13"/>
  <c r="C39" i="13"/>
  <c r="A39" i="13"/>
  <c r="AW38" i="13"/>
  <c r="AN38" i="13"/>
  <c r="AE38" i="13"/>
  <c r="R38" i="15"/>
  <c r="C38" i="13"/>
  <c r="A38" i="13"/>
  <c r="AW37" i="13"/>
  <c r="AN37" i="13"/>
  <c r="AE37" i="13"/>
  <c r="C37" i="13"/>
  <c r="A37" i="13"/>
  <c r="AW36" i="13"/>
  <c r="AN36" i="13"/>
  <c r="AE36" i="13"/>
  <c r="C36" i="13"/>
  <c r="A36" i="13"/>
  <c r="AU34" i="13"/>
  <c r="AT34" i="13"/>
  <c r="AS34" i="13"/>
  <c r="AR34" i="13"/>
  <c r="AL34" i="13"/>
  <c r="AK34" i="13"/>
  <c r="AJ34" i="13"/>
  <c r="AI34" i="13"/>
  <c r="AC34" i="13"/>
  <c r="AB34" i="13"/>
  <c r="AA34" i="13"/>
  <c r="Z34" i="13"/>
  <c r="E34" i="13"/>
  <c r="E199" i="13" s="1"/>
  <c r="D34" i="13"/>
  <c r="D199" i="13" s="1"/>
  <c r="C34" i="13"/>
  <c r="C199" i="13" s="1"/>
  <c r="A34" i="13"/>
  <c r="A199" i="13"/>
  <c r="AW32" i="13"/>
  <c r="AN32" i="13"/>
  <c r="AE32" i="13"/>
  <c r="R32" i="15" s="1"/>
  <c r="C32" i="13"/>
  <c r="A32" i="13"/>
  <c r="AW31" i="13"/>
  <c r="AN31" i="13"/>
  <c r="AE31" i="13"/>
  <c r="C31" i="13"/>
  <c r="A31" i="13"/>
  <c r="AW30" i="13"/>
  <c r="AN30" i="13"/>
  <c r="AE30" i="13"/>
  <c r="C30" i="13"/>
  <c r="A30" i="13"/>
  <c r="AW29" i="13"/>
  <c r="AN29" i="13"/>
  <c r="AE29" i="13"/>
  <c r="C29" i="13"/>
  <c r="A29" i="13"/>
  <c r="AU27" i="13"/>
  <c r="AT27" i="13"/>
  <c r="AS27" i="13"/>
  <c r="AR27" i="13"/>
  <c r="AL27" i="13"/>
  <c r="AK27" i="13"/>
  <c r="AJ27" i="13"/>
  <c r="AI27" i="13"/>
  <c r="AC27" i="13"/>
  <c r="AB27" i="13"/>
  <c r="AA27" i="13"/>
  <c r="Z27" i="13"/>
  <c r="E27" i="13"/>
  <c r="E193" i="13"/>
  <c r="D27" i="13"/>
  <c r="D193" i="13"/>
  <c r="C27" i="13"/>
  <c r="C193" i="13" s="1"/>
  <c r="A27" i="13"/>
  <c r="A193" i="13" s="1"/>
  <c r="AW25" i="13"/>
  <c r="AN25" i="13"/>
  <c r="AE25" i="13"/>
  <c r="R25" i="15"/>
  <c r="C25" i="13"/>
  <c r="A25" i="13"/>
  <c r="AW24" i="13"/>
  <c r="AN24" i="13"/>
  <c r="AE24" i="13"/>
  <c r="R24" i="15"/>
  <c r="C24" i="13"/>
  <c r="A24" i="13"/>
  <c r="AW23" i="13"/>
  <c r="AN23" i="13"/>
  <c r="AE23" i="13"/>
  <c r="C23" i="13"/>
  <c r="A23" i="13"/>
  <c r="AW22" i="13"/>
  <c r="AN22" i="13"/>
  <c r="AE22" i="13"/>
  <c r="C22" i="13"/>
  <c r="A22" i="13"/>
  <c r="AU20" i="13"/>
  <c r="AT20" i="13"/>
  <c r="AS20" i="13"/>
  <c r="AR20" i="13"/>
  <c r="AL20" i="13"/>
  <c r="AK20" i="13"/>
  <c r="AJ20" i="13"/>
  <c r="AI20" i="13"/>
  <c r="AC20" i="13"/>
  <c r="AB20" i="13"/>
  <c r="AA20" i="13"/>
  <c r="Z20" i="13"/>
  <c r="E20" i="13"/>
  <c r="E187" i="13"/>
  <c r="D20" i="13"/>
  <c r="D187" i="13" s="1"/>
  <c r="C20" i="13"/>
  <c r="C187" i="13" s="1"/>
  <c r="A20" i="13"/>
  <c r="A187" i="13"/>
  <c r="AW18" i="13"/>
  <c r="AN18" i="13"/>
  <c r="AE18" i="13"/>
  <c r="R18" i="15" s="1"/>
  <c r="C18" i="13"/>
  <c r="A18" i="13"/>
  <c r="AW17" i="13"/>
  <c r="AN17" i="13"/>
  <c r="AE17" i="13"/>
  <c r="R17" i="15"/>
  <c r="C17" i="13"/>
  <c r="A17" i="13"/>
  <c r="AW16" i="13"/>
  <c r="AN16" i="13"/>
  <c r="AE16" i="13"/>
  <c r="C16" i="13"/>
  <c r="A16" i="13"/>
  <c r="AW15" i="13"/>
  <c r="AN15" i="13"/>
  <c r="AE15" i="13"/>
  <c r="C15" i="13"/>
  <c r="A15" i="13"/>
  <c r="AU13" i="13"/>
  <c r="AU85" i="13" s="1"/>
  <c r="AT13" i="13"/>
  <c r="AT85" i="13" s="1"/>
  <c r="AS13" i="13"/>
  <c r="AS85" i="13" s="1"/>
  <c r="AR13" i="13"/>
  <c r="AR85" i="13" s="1"/>
  <c r="AL13" i="13"/>
  <c r="AL85" i="13" s="1"/>
  <c r="AK13" i="13"/>
  <c r="AK85" i="13" s="1"/>
  <c r="AJ13" i="13"/>
  <c r="AJ85" i="13" s="1"/>
  <c r="AI13" i="13"/>
  <c r="AI85" i="13" s="1"/>
  <c r="AC13" i="13"/>
  <c r="AC85" i="13" s="1"/>
  <c r="AB13" i="13"/>
  <c r="AB85" i="13" s="1"/>
  <c r="AA13" i="13"/>
  <c r="AA85" i="13" s="1"/>
  <c r="Z13" i="13"/>
  <c r="Z85" i="13" s="1"/>
  <c r="E13" i="13"/>
  <c r="E181" i="13" s="1"/>
  <c r="D13" i="13"/>
  <c r="D181" i="13" s="1"/>
  <c r="C13" i="13"/>
  <c r="C181" i="13"/>
  <c r="A13" i="13"/>
  <c r="A181" i="13"/>
  <c r="BB117" i="5"/>
  <c r="BB116" i="5"/>
  <c r="BB115" i="5"/>
  <c r="BB114" i="5"/>
  <c r="AZ118" i="5"/>
  <c r="AY118" i="5"/>
  <c r="AX118" i="5"/>
  <c r="AW118" i="5"/>
  <c r="AQ118" i="5"/>
  <c r="AP118" i="5"/>
  <c r="AO118" i="5"/>
  <c r="AN118" i="5"/>
  <c r="AH118" i="5"/>
  <c r="AG118" i="5"/>
  <c r="AF118" i="5"/>
  <c r="AE118" i="5"/>
  <c r="Y118" i="5"/>
  <c r="X118" i="5"/>
  <c r="W118" i="5"/>
  <c r="V118" i="5"/>
  <c r="BB106" i="5"/>
  <c r="BB105" i="5"/>
  <c r="BB104" i="5"/>
  <c r="BB103" i="5"/>
  <c r="BB94" i="5"/>
  <c r="BB93" i="5"/>
  <c r="BB92" i="5"/>
  <c r="BB91" i="5"/>
  <c r="BB82" i="5"/>
  <c r="BB81" i="5"/>
  <c r="BB80" i="5"/>
  <c r="BB79" i="5"/>
  <c r="BB74" i="5"/>
  <c r="BB73" i="5"/>
  <c r="BB72" i="5"/>
  <c r="BB71" i="5"/>
  <c r="BB67" i="5"/>
  <c r="BB66" i="5"/>
  <c r="BB65" i="5"/>
  <c r="BB64" i="5"/>
  <c r="BB60" i="5"/>
  <c r="BB59" i="5"/>
  <c r="BB58" i="5"/>
  <c r="BB57" i="5"/>
  <c r="BB53" i="5"/>
  <c r="BB52" i="5"/>
  <c r="BB51" i="5"/>
  <c r="BB50" i="5"/>
  <c r="BB46" i="5"/>
  <c r="BB45" i="5"/>
  <c r="BB44" i="5"/>
  <c r="BB43" i="5"/>
  <c r="BB39" i="5"/>
  <c r="BB38" i="5"/>
  <c r="BB37" i="5"/>
  <c r="BB36" i="5"/>
  <c r="BB32" i="5"/>
  <c r="BB31" i="5"/>
  <c r="BB30" i="5"/>
  <c r="BB29" i="5"/>
  <c r="BB25" i="5"/>
  <c r="BB24" i="5"/>
  <c r="BB23" i="5"/>
  <c r="BB22" i="5"/>
  <c r="BB18" i="5"/>
  <c r="BB17" i="5"/>
  <c r="BB16" i="5"/>
  <c r="BB15" i="5"/>
  <c r="AS18" i="5"/>
  <c r="AS17" i="5"/>
  <c r="AS16" i="5"/>
  <c r="AS15" i="5"/>
  <c r="AS25" i="5"/>
  <c r="AS24" i="5"/>
  <c r="AS23" i="5"/>
  <c r="AS22" i="5"/>
  <c r="AS32" i="5"/>
  <c r="AS31" i="5"/>
  <c r="AS30" i="5"/>
  <c r="AS29" i="5"/>
  <c r="AS39" i="5"/>
  <c r="AS38" i="5"/>
  <c r="AS37" i="5"/>
  <c r="AS36" i="5"/>
  <c r="AS46" i="5"/>
  <c r="AS45" i="5"/>
  <c r="AS44" i="5"/>
  <c r="AS43" i="5"/>
  <c r="AS53" i="5"/>
  <c r="AS52" i="5"/>
  <c r="AS51" i="5"/>
  <c r="AS50" i="5"/>
  <c r="AS60" i="5"/>
  <c r="AS59" i="5"/>
  <c r="AS58" i="5"/>
  <c r="AS57" i="5"/>
  <c r="AS67" i="5"/>
  <c r="AS66" i="5"/>
  <c r="AS65" i="5"/>
  <c r="AS64" i="5"/>
  <c r="AS74" i="5"/>
  <c r="AS73" i="5"/>
  <c r="AS72" i="5"/>
  <c r="AS71" i="5"/>
  <c r="AS82" i="5"/>
  <c r="AS81" i="5"/>
  <c r="AS80" i="5"/>
  <c r="AS79" i="5"/>
  <c r="AS94" i="5"/>
  <c r="AS93" i="5"/>
  <c r="AS92" i="5"/>
  <c r="AS91" i="5"/>
  <c r="AS106" i="5"/>
  <c r="AS105" i="5"/>
  <c r="AS104" i="5"/>
  <c r="AS103" i="5"/>
  <c r="AS117" i="5"/>
  <c r="AS116" i="5"/>
  <c r="AS115" i="5"/>
  <c r="AS114" i="5"/>
  <c r="AA117" i="5"/>
  <c r="N117" i="13" s="1"/>
  <c r="AA116" i="5"/>
  <c r="N116" i="13" s="1"/>
  <c r="AA115" i="5"/>
  <c r="AA114" i="5"/>
  <c r="AJ117" i="5"/>
  <c r="AJ116" i="5"/>
  <c r="AJ115" i="5"/>
  <c r="AJ114" i="5"/>
  <c r="AJ106" i="5"/>
  <c r="AJ105" i="5"/>
  <c r="AJ104" i="5"/>
  <c r="AJ103" i="5"/>
  <c r="AJ94" i="5"/>
  <c r="AJ93" i="5"/>
  <c r="AJ92" i="5"/>
  <c r="AJ91" i="5"/>
  <c r="AJ82" i="5"/>
  <c r="AJ81" i="5"/>
  <c r="AJ80" i="5"/>
  <c r="AJ79" i="5"/>
  <c r="AJ74" i="5"/>
  <c r="AJ73" i="5"/>
  <c r="AJ72" i="5"/>
  <c r="AJ71" i="5"/>
  <c r="AJ67" i="5"/>
  <c r="AJ66" i="5"/>
  <c r="AJ65" i="5"/>
  <c r="AJ64" i="5"/>
  <c r="AJ60" i="5"/>
  <c r="AJ59" i="5"/>
  <c r="AJ58" i="5"/>
  <c r="AJ57" i="5"/>
  <c r="AJ53" i="5"/>
  <c r="AJ52" i="5"/>
  <c r="AJ51" i="5"/>
  <c r="AJ50" i="5"/>
  <c r="AJ46" i="5"/>
  <c r="AJ45" i="5"/>
  <c r="AJ44" i="5"/>
  <c r="AJ43" i="5"/>
  <c r="AJ39" i="5"/>
  <c r="AJ38" i="5"/>
  <c r="AJ37" i="5"/>
  <c r="AJ36" i="5"/>
  <c r="AJ32" i="5"/>
  <c r="AJ31" i="5"/>
  <c r="AJ30" i="5"/>
  <c r="AJ29" i="5"/>
  <c r="AJ25" i="5"/>
  <c r="AJ24" i="5"/>
  <c r="AJ23" i="5"/>
  <c r="AJ22" i="5"/>
  <c r="AJ18" i="5"/>
  <c r="AJ17" i="5"/>
  <c r="AJ16" i="5"/>
  <c r="AJ15" i="5"/>
  <c r="O118" i="5"/>
  <c r="AA106" i="5"/>
  <c r="N106" i="13"/>
  <c r="AA105" i="5"/>
  <c r="AA104" i="5"/>
  <c r="AA103" i="5"/>
  <c r="N103" i="13" s="1"/>
  <c r="AZ101" i="5"/>
  <c r="AY101" i="5"/>
  <c r="AX101" i="5"/>
  <c r="AW101" i="5"/>
  <c r="AQ101" i="5"/>
  <c r="AP101" i="5"/>
  <c r="AO101" i="5"/>
  <c r="AN101" i="5"/>
  <c r="AH101" i="5"/>
  <c r="AG101" i="5"/>
  <c r="AF101" i="5"/>
  <c r="AE101" i="5"/>
  <c r="Y101" i="5"/>
  <c r="X101" i="5"/>
  <c r="W101" i="5"/>
  <c r="V101" i="5"/>
  <c r="G249" i="5"/>
  <c r="AA94" i="5"/>
  <c r="AA93" i="5"/>
  <c r="AA92" i="5"/>
  <c r="N92" i="13" s="1"/>
  <c r="AA91" i="5"/>
  <c r="AZ89" i="5"/>
  <c r="AZ96" i="5" s="1"/>
  <c r="AZ98" i="5" s="1"/>
  <c r="AY89" i="5"/>
  <c r="AY96" i="5"/>
  <c r="AY98" i="5"/>
  <c r="AX89" i="5"/>
  <c r="AX96" i="5"/>
  <c r="AX98" i="5" s="1"/>
  <c r="AW89" i="5"/>
  <c r="AW96" i="5"/>
  <c r="AQ89" i="5"/>
  <c r="AQ96" i="5"/>
  <c r="AP89" i="5"/>
  <c r="AP96" i="5" s="1"/>
  <c r="AP98" i="5" s="1"/>
  <c r="AO89" i="5"/>
  <c r="AO96" i="5" s="1"/>
  <c r="AN89" i="5"/>
  <c r="AN96" i="5" s="1"/>
  <c r="AN98" i="5" s="1"/>
  <c r="AH89" i="5"/>
  <c r="AH96" i="5" s="1"/>
  <c r="AG89" i="5"/>
  <c r="AG96" i="5" s="1"/>
  <c r="AG98" i="5" s="1"/>
  <c r="AF89" i="5"/>
  <c r="AF96" i="5"/>
  <c r="AE89" i="5"/>
  <c r="AE96" i="5"/>
  <c r="Y89" i="5"/>
  <c r="X89" i="5"/>
  <c r="X96" i="5" s="1"/>
  <c r="X98" i="5" s="1"/>
  <c r="W89" i="5"/>
  <c r="W96" i="5" s="1"/>
  <c r="W98" i="5" s="1"/>
  <c r="V89" i="5"/>
  <c r="V96" i="5"/>
  <c r="V98" i="5"/>
  <c r="C106" i="5"/>
  <c r="A106" i="5"/>
  <c r="C105" i="5"/>
  <c r="A105" i="5"/>
  <c r="C104" i="5"/>
  <c r="A104" i="5"/>
  <c r="C103" i="5"/>
  <c r="A103" i="5"/>
  <c r="E101" i="5"/>
  <c r="E247" i="5"/>
  <c r="D101" i="5"/>
  <c r="D247" i="5" s="1"/>
  <c r="C101" i="5"/>
  <c r="A101" i="5"/>
  <c r="A247" i="5" s="1"/>
  <c r="C94" i="5"/>
  <c r="A94" i="5"/>
  <c r="C93" i="5"/>
  <c r="A93" i="5"/>
  <c r="C92" i="5"/>
  <c r="A92" i="5"/>
  <c r="C91" i="5"/>
  <c r="A91" i="5"/>
  <c r="E89" i="5"/>
  <c r="E241" i="5" s="1"/>
  <c r="D89" i="5"/>
  <c r="D241" i="5" s="1"/>
  <c r="A89" i="5"/>
  <c r="A241" i="5"/>
  <c r="C89" i="5"/>
  <c r="C3" i="5"/>
  <c r="L103" i="2"/>
  <c r="I101" i="2"/>
  <c r="J101" i="2"/>
  <c r="K101" i="2"/>
  <c r="N101" i="2"/>
  <c r="O101" i="2"/>
  <c r="P101" i="2"/>
  <c r="Q101" i="2"/>
  <c r="T101" i="2"/>
  <c r="T108" i="2" s="1"/>
  <c r="U101" i="2"/>
  <c r="V101" i="2"/>
  <c r="W101" i="2"/>
  <c r="Z101" i="2"/>
  <c r="AA101" i="2"/>
  <c r="AB101" i="2"/>
  <c r="AC101" i="2"/>
  <c r="AF101" i="2"/>
  <c r="AG101" i="2"/>
  <c r="AH101" i="2"/>
  <c r="AH108" i="2" s="1"/>
  <c r="AI101" i="2"/>
  <c r="C185" i="2"/>
  <c r="C181" i="2"/>
  <c r="C182" i="2"/>
  <c r="C183" i="2"/>
  <c r="C180" i="2"/>
  <c r="A175" i="2"/>
  <c r="A173" i="2"/>
  <c r="E175" i="2"/>
  <c r="D175" i="2"/>
  <c r="E173" i="2"/>
  <c r="D173" i="2"/>
  <c r="R114" i="2"/>
  <c r="F39" i="11"/>
  <c r="AI118" i="2"/>
  <c r="AH118" i="2"/>
  <c r="AG118" i="2"/>
  <c r="AF118" i="2"/>
  <c r="AC118" i="2"/>
  <c r="AB118" i="2"/>
  <c r="AA118" i="2"/>
  <c r="Z118" i="2"/>
  <c r="W118" i="2"/>
  <c r="V118" i="2"/>
  <c r="U118" i="2"/>
  <c r="T118" i="2"/>
  <c r="Q118" i="2"/>
  <c r="P118" i="2"/>
  <c r="O118" i="2"/>
  <c r="N118" i="2"/>
  <c r="K118" i="2"/>
  <c r="J118" i="2"/>
  <c r="I118" i="2"/>
  <c r="H118" i="2"/>
  <c r="AJ117" i="2"/>
  <c r="K183" i="2" s="1"/>
  <c r="AD117" i="2"/>
  <c r="AR117" i="5"/>
  <c r="X117" i="2"/>
  <c r="AI117" i="5"/>
  <c r="R117" i="2"/>
  <c r="F42" i="11" s="1"/>
  <c r="L117" i="2"/>
  <c r="G183" i="2" s="1"/>
  <c r="AJ116" i="2"/>
  <c r="K182" i="2"/>
  <c r="AD116" i="2"/>
  <c r="J182" i="2"/>
  <c r="X116" i="2"/>
  <c r="I182" i="2" s="1"/>
  <c r="R116" i="2"/>
  <c r="L116" i="2"/>
  <c r="G182" i="2"/>
  <c r="AJ115" i="2"/>
  <c r="K181" i="2" s="1"/>
  <c r="AD115" i="2"/>
  <c r="X115" i="2"/>
  <c r="AI115" i="5" s="1"/>
  <c r="R115" i="2"/>
  <c r="F40" i="11" s="1"/>
  <c r="L115" i="2"/>
  <c r="E40" i="11"/>
  <c r="AJ114" i="2"/>
  <c r="K180" i="2"/>
  <c r="AD114" i="2"/>
  <c r="X114" i="2"/>
  <c r="L114" i="2"/>
  <c r="G180" i="2" s="1"/>
  <c r="AJ106" i="2"/>
  <c r="AD106" i="2"/>
  <c r="X106" i="2"/>
  <c r="AD106" i="13"/>
  <c r="R106" i="2"/>
  <c r="Z106" i="5" s="1"/>
  <c r="L106" i="2"/>
  <c r="AJ105" i="2"/>
  <c r="AD105" i="2"/>
  <c r="AR105" i="5"/>
  <c r="X105" i="2"/>
  <c r="AD105" i="13"/>
  <c r="R105" i="2"/>
  <c r="Z105" i="5" s="1"/>
  <c r="L105" i="2"/>
  <c r="AJ104" i="2"/>
  <c r="AD104" i="2"/>
  <c r="AR104" i="5"/>
  <c r="X104" i="2"/>
  <c r="AD104" i="13"/>
  <c r="R104" i="2"/>
  <c r="Z104" i="5" s="1"/>
  <c r="L104" i="2"/>
  <c r="AJ103" i="2"/>
  <c r="AV103" i="13"/>
  <c r="AD103" i="2"/>
  <c r="X103" i="2"/>
  <c r="AD103" i="13"/>
  <c r="R103" i="2"/>
  <c r="AI89" i="2"/>
  <c r="AH89" i="2"/>
  <c r="AG89" i="2"/>
  <c r="AF89" i="2"/>
  <c r="AC89" i="2"/>
  <c r="AB89" i="2"/>
  <c r="AB108" i="2"/>
  <c r="AA89" i="2"/>
  <c r="Z89" i="2"/>
  <c r="W89" i="2"/>
  <c r="V89" i="2"/>
  <c r="U89" i="2"/>
  <c r="T89" i="2"/>
  <c r="Q89" i="2"/>
  <c r="P89" i="2"/>
  <c r="P108" i="2"/>
  <c r="O89" i="2"/>
  <c r="N89" i="2"/>
  <c r="N108" i="2"/>
  <c r="K89" i="2"/>
  <c r="J89" i="2"/>
  <c r="J108" i="2"/>
  <c r="I89" i="2"/>
  <c r="H89" i="2"/>
  <c r="H108" i="2"/>
  <c r="AJ94" i="2"/>
  <c r="AV94" i="13" s="1"/>
  <c r="AD94" i="2"/>
  <c r="X94" i="2"/>
  <c r="AD94" i="13" s="1"/>
  <c r="R94" i="2"/>
  <c r="Z94" i="5" s="1"/>
  <c r="L94" i="2"/>
  <c r="J94" i="16"/>
  <c r="L94" i="16" s="1"/>
  <c r="M94" i="16" s="1"/>
  <c r="AJ93" i="2"/>
  <c r="AD93" i="2"/>
  <c r="AH93" i="15"/>
  <c r="X93" i="2"/>
  <c r="AD93" i="13" s="1"/>
  <c r="R93" i="2"/>
  <c r="Z93" i="5" s="1"/>
  <c r="L93" i="2"/>
  <c r="AJ92" i="2"/>
  <c r="AD92" i="2"/>
  <c r="X92" i="2"/>
  <c r="AD92" i="13" s="1"/>
  <c r="R92" i="2"/>
  <c r="Z92" i="5"/>
  <c r="L92" i="2"/>
  <c r="AJ91" i="2"/>
  <c r="AJ96" i="2"/>
  <c r="AD91" i="2"/>
  <c r="X91" i="2"/>
  <c r="R91" i="2"/>
  <c r="L91" i="2"/>
  <c r="L96" i="2"/>
  <c r="J96" i="13" s="1"/>
  <c r="L79" i="2"/>
  <c r="L80" i="2"/>
  <c r="L81" i="2"/>
  <c r="L82" i="2"/>
  <c r="J82" i="5" s="1"/>
  <c r="P82" i="5" s="1"/>
  <c r="Q82" i="5" s="1"/>
  <c r="R79" i="2"/>
  <c r="R80" i="2"/>
  <c r="R81" i="2"/>
  <c r="Z81" i="5" s="1"/>
  <c r="R82" i="2"/>
  <c r="Z82" i="5" s="1"/>
  <c r="X79" i="2"/>
  <c r="X80" i="2"/>
  <c r="AD80" i="13" s="1"/>
  <c r="X81" i="2"/>
  <c r="AD81" i="13" s="1"/>
  <c r="X82" i="2"/>
  <c r="AD82" i="13"/>
  <c r="AD79" i="2"/>
  <c r="AD80" i="2"/>
  <c r="AD81" i="2"/>
  <c r="AD82" i="2"/>
  <c r="AR82" i="5"/>
  <c r="AJ79" i="2"/>
  <c r="AJ80" i="2"/>
  <c r="AJ81" i="2"/>
  <c r="AJ82" i="2"/>
  <c r="L71" i="2"/>
  <c r="L72" i="2"/>
  <c r="L73" i="2"/>
  <c r="L74" i="2"/>
  <c r="R71" i="2"/>
  <c r="R72" i="2"/>
  <c r="R73" i="2"/>
  <c r="Z73" i="5" s="1"/>
  <c r="R74" i="2"/>
  <c r="X71" i="2"/>
  <c r="X72" i="2"/>
  <c r="AD72" i="13"/>
  <c r="X73" i="2"/>
  <c r="X74" i="2"/>
  <c r="AD71" i="2"/>
  <c r="AD72" i="2"/>
  <c r="AD73" i="2"/>
  <c r="AM73" i="13"/>
  <c r="AD74" i="2"/>
  <c r="AJ71" i="2"/>
  <c r="AJ72" i="2"/>
  <c r="AJ73" i="2"/>
  <c r="AJ74" i="2"/>
  <c r="L64" i="2"/>
  <c r="L65" i="2"/>
  <c r="L66" i="2"/>
  <c r="L67" i="2"/>
  <c r="R64" i="2"/>
  <c r="R65" i="2"/>
  <c r="R66" i="2"/>
  <c r="Z66" i="5"/>
  <c r="R67" i="2"/>
  <c r="X64" i="2"/>
  <c r="X65" i="2"/>
  <c r="X66" i="2"/>
  <c r="AD66" i="13"/>
  <c r="X67" i="2"/>
  <c r="AD64" i="2"/>
  <c r="AD65" i="2"/>
  <c r="AD66" i="2"/>
  <c r="AR66" i="5" s="1"/>
  <c r="AD67" i="2"/>
  <c r="AR67" i="5" s="1"/>
  <c r="AJ64" i="2"/>
  <c r="AJ65" i="2"/>
  <c r="BA65" i="5" s="1"/>
  <c r="AJ66" i="2"/>
  <c r="BA66" i="5" s="1"/>
  <c r="AJ67" i="2"/>
  <c r="BA67" i="5"/>
  <c r="L57" i="2"/>
  <c r="L58" i="2"/>
  <c r="L59" i="2"/>
  <c r="J59" i="5" s="1"/>
  <c r="P59" i="5" s="1"/>
  <c r="Q59" i="5" s="1"/>
  <c r="L60" i="2"/>
  <c r="J60" i="5"/>
  <c r="P60" i="5" s="1"/>
  <c r="Q60" i="5" s="1"/>
  <c r="R57" i="2"/>
  <c r="R58" i="2"/>
  <c r="R59" i="2"/>
  <c r="R60" i="2"/>
  <c r="X57" i="2"/>
  <c r="X58" i="2"/>
  <c r="AD58" i="13" s="1"/>
  <c r="X59" i="2"/>
  <c r="AD59" i="13" s="1"/>
  <c r="X60" i="2"/>
  <c r="AD60" i="13"/>
  <c r="AD57" i="2"/>
  <c r="AD58" i="2"/>
  <c r="AR58" i="5"/>
  <c r="AD59" i="2"/>
  <c r="AD60" i="2"/>
  <c r="AR60" i="5" s="1"/>
  <c r="AJ57" i="2"/>
  <c r="AJ58" i="2"/>
  <c r="BA58" i="5" s="1"/>
  <c r="AJ59" i="2"/>
  <c r="AJ60" i="2"/>
  <c r="BA60" i="5" s="1"/>
  <c r="L50" i="2"/>
  <c r="L51" i="2"/>
  <c r="J51" i="13" s="1"/>
  <c r="L51" i="13" s="1"/>
  <c r="L52" i="2"/>
  <c r="L53" i="2"/>
  <c r="J53" i="5" s="1"/>
  <c r="P53" i="5" s="1"/>
  <c r="Q53" i="5" s="1"/>
  <c r="R50" i="2"/>
  <c r="R51" i="2"/>
  <c r="R52" i="2"/>
  <c r="R53" i="2"/>
  <c r="Z53" i="5" s="1"/>
  <c r="X50" i="2"/>
  <c r="X51" i="2"/>
  <c r="AD51" i="13" s="1"/>
  <c r="X52" i="2"/>
  <c r="AD52" i="13" s="1"/>
  <c r="X53" i="2"/>
  <c r="AD53" i="13"/>
  <c r="AD50" i="2"/>
  <c r="AD51" i="2"/>
  <c r="AH51" i="15"/>
  <c r="AD52" i="2"/>
  <c r="AH52" i="15"/>
  <c r="AD53" i="2"/>
  <c r="AR53" i="5" s="1"/>
  <c r="AJ50" i="2"/>
  <c r="AJ51" i="2"/>
  <c r="AV51" i="13" s="1"/>
  <c r="AJ52" i="2"/>
  <c r="BA52" i="5" s="1"/>
  <c r="AJ53" i="2"/>
  <c r="BA53" i="5" s="1"/>
  <c r="L43" i="2"/>
  <c r="L44" i="2"/>
  <c r="J44" i="5" s="1"/>
  <c r="P44" i="5" s="1"/>
  <c r="Q44" i="5" s="1"/>
  <c r="L45" i="2"/>
  <c r="L46" i="2"/>
  <c r="J46" i="5" s="1"/>
  <c r="P46" i="5" s="1"/>
  <c r="Q46" i="5" s="1"/>
  <c r="R43" i="2"/>
  <c r="R44" i="2"/>
  <c r="R45" i="2"/>
  <c r="R46" i="2"/>
  <c r="X43" i="2"/>
  <c r="X44" i="2"/>
  <c r="AD44" i="13" s="1"/>
  <c r="X45" i="2"/>
  <c r="AD45" i="13" s="1"/>
  <c r="X46" i="2"/>
  <c r="AD43" i="2"/>
  <c r="AD44" i="2"/>
  <c r="AD45" i="2"/>
  <c r="AH45" i="15" s="1"/>
  <c r="AD46" i="2"/>
  <c r="AH46" i="15"/>
  <c r="AJ43" i="2"/>
  <c r="AJ44" i="2"/>
  <c r="BA44" i="5"/>
  <c r="AJ45" i="2"/>
  <c r="BA45" i="5"/>
  <c r="AJ46" i="2"/>
  <c r="BA46" i="5" s="1"/>
  <c r="AA79" i="5"/>
  <c r="AA80" i="5"/>
  <c r="N80" i="13" s="1"/>
  <c r="AA81" i="5"/>
  <c r="N81" i="13" s="1"/>
  <c r="AA82" i="5"/>
  <c r="N82" i="13" s="1"/>
  <c r="N82" i="17" s="1"/>
  <c r="P82" i="17" s="1"/>
  <c r="Q82" i="17" s="1"/>
  <c r="E77" i="5"/>
  <c r="E235" i="5"/>
  <c r="D77" i="5"/>
  <c r="D235" i="5"/>
  <c r="C77" i="5"/>
  <c r="C235" i="5" s="1"/>
  <c r="A77" i="5"/>
  <c r="A235" i="5" s="1"/>
  <c r="AA71" i="5"/>
  <c r="AA72" i="5"/>
  <c r="N72" i="13" s="1"/>
  <c r="AA73" i="5"/>
  <c r="N73" i="13" s="1"/>
  <c r="AA74" i="5"/>
  <c r="E69" i="5"/>
  <c r="E229" i="5" s="1"/>
  <c r="D69" i="5"/>
  <c r="D229" i="5"/>
  <c r="C69" i="5"/>
  <c r="C229" i="5"/>
  <c r="A69" i="5"/>
  <c r="A229" i="5" s="1"/>
  <c r="AA64" i="5"/>
  <c r="AA65" i="5"/>
  <c r="N65" i="13" s="1"/>
  <c r="AA66" i="5"/>
  <c r="N66" i="13" s="1"/>
  <c r="AA67" i="5"/>
  <c r="N67" i="13" s="1"/>
  <c r="E62" i="5"/>
  <c r="E223" i="5"/>
  <c r="D62" i="5"/>
  <c r="D223" i="5" s="1"/>
  <c r="C62" i="5"/>
  <c r="C223" i="5" s="1"/>
  <c r="A62" i="5"/>
  <c r="A223" i="5" s="1"/>
  <c r="AA57" i="5"/>
  <c r="AA58" i="5"/>
  <c r="N58" i="13" s="1"/>
  <c r="N58" i="16" s="1"/>
  <c r="AA59" i="5"/>
  <c r="N59" i="13" s="1"/>
  <c r="T59" i="13" s="1"/>
  <c r="U59" i="13" s="1"/>
  <c r="AA60" i="5"/>
  <c r="G57" i="5"/>
  <c r="I57" i="5" s="1"/>
  <c r="E55" i="5"/>
  <c r="E217" i="5"/>
  <c r="D55" i="5"/>
  <c r="D217" i="5"/>
  <c r="C55" i="5"/>
  <c r="C217" i="5" s="1"/>
  <c r="A55" i="5"/>
  <c r="A217" i="5" s="1"/>
  <c r="AA50" i="5"/>
  <c r="AA51" i="5"/>
  <c r="AA52" i="5"/>
  <c r="AA53" i="5"/>
  <c r="N53" i="13" s="1"/>
  <c r="N53" i="17" s="1"/>
  <c r="P53" i="17" s="1"/>
  <c r="Q53" i="17" s="1"/>
  <c r="E48" i="5"/>
  <c r="E211" i="5"/>
  <c r="D48" i="5"/>
  <c r="D211" i="5"/>
  <c r="C48" i="5"/>
  <c r="C211" i="5" s="1"/>
  <c r="A48" i="5"/>
  <c r="A211" i="5" s="1"/>
  <c r="AA43" i="5"/>
  <c r="AA44" i="5"/>
  <c r="AA45" i="5"/>
  <c r="N45" i="13"/>
  <c r="AA46" i="5"/>
  <c r="E41" i="5"/>
  <c r="E205" i="5"/>
  <c r="D41" i="5"/>
  <c r="D205" i="5" s="1"/>
  <c r="C41" i="5"/>
  <c r="C205" i="5" s="1"/>
  <c r="A41" i="5"/>
  <c r="A205" i="5" s="1"/>
  <c r="AA36" i="5"/>
  <c r="AA37" i="5"/>
  <c r="AA38" i="5"/>
  <c r="N38" i="13" s="1"/>
  <c r="AA39" i="5"/>
  <c r="N39" i="13" s="1"/>
  <c r="AA29" i="5"/>
  <c r="AA30" i="5"/>
  <c r="AA31" i="5"/>
  <c r="N31" i="13"/>
  <c r="AA32" i="5"/>
  <c r="N32" i="13" s="1"/>
  <c r="AA22" i="5"/>
  <c r="AA23" i="5"/>
  <c r="AA24" i="5"/>
  <c r="N24" i="13" s="1"/>
  <c r="AA25" i="5"/>
  <c r="N25" i="13"/>
  <c r="AA15" i="5"/>
  <c r="AA16" i="5"/>
  <c r="AA17" i="5"/>
  <c r="AA18" i="5"/>
  <c r="N18" i="13"/>
  <c r="N18" i="16" s="1"/>
  <c r="P18" i="16" s="1"/>
  <c r="Q18" i="16" s="1"/>
  <c r="O13" i="5"/>
  <c r="L15" i="2"/>
  <c r="L16" i="2"/>
  <c r="J16" i="5" s="1"/>
  <c r="P16" i="5" s="1"/>
  <c r="Q16" i="5" s="1"/>
  <c r="L17" i="2"/>
  <c r="J17" i="13"/>
  <c r="L18" i="2"/>
  <c r="J18" i="5" s="1"/>
  <c r="P18" i="5" s="1"/>
  <c r="Q18" i="5" s="1"/>
  <c r="R15" i="2"/>
  <c r="R16" i="2"/>
  <c r="Z16" i="5" s="1"/>
  <c r="R17" i="2"/>
  <c r="R18" i="2"/>
  <c r="Z18" i="5" s="1"/>
  <c r="X15" i="2"/>
  <c r="X16" i="2"/>
  <c r="AD16" i="13"/>
  <c r="X17" i="2"/>
  <c r="AD17" i="13" s="1"/>
  <c r="X18" i="2"/>
  <c r="AD18" i="13" s="1"/>
  <c r="AD15" i="2"/>
  <c r="AD16" i="2"/>
  <c r="AH16" i="15" s="1"/>
  <c r="AD17" i="2"/>
  <c r="AH17" i="15"/>
  <c r="AD18" i="2"/>
  <c r="AH18" i="15"/>
  <c r="AJ15" i="2"/>
  <c r="AJ16" i="2"/>
  <c r="BA16" i="5"/>
  <c r="AJ17" i="2"/>
  <c r="AV17" i="13"/>
  <c r="AJ18" i="2"/>
  <c r="BA18" i="5" s="1"/>
  <c r="L22" i="2"/>
  <c r="L23" i="2"/>
  <c r="J23" i="15" s="1"/>
  <c r="L24" i="2"/>
  <c r="L25" i="2"/>
  <c r="R22" i="2"/>
  <c r="R23" i="2"/>
  <c r="Z23" i="5" s="1"/>
  <c r="R24" i="2"/>
  <c r="Z24" i="5" s="1"/>
  <c r="R25" i="2"/>
  <c r="X22" i="2"/>
  <c r="X23" i="2"/>
  <c r="X24" i="2"/>
  <c r="X25" i="2"/>
  <c r="AD25" i="13" s="1"/>
  <c r="AD22" i="2"/>
  <c r="AD23" i="2"/>
  <c r="AH23" i="15" s="1"/>
  <c r="AD24" i="2"/>
  <c r="AD25" i="2"/>
  <c r="AH25" i="15"/>
  <c r="AJ22" i="2"/>
  <c r="AJ23" i="2"/>
  <c r="AV23" i="13"/>
  <c r="AJ24" i="2"/>
  <c r="AJ25" i="2"/>
  <c r="BA25" i="5"/>
  <c r="L29" i="2"/>
  <c r="L30" i="2"/>
  <c r="J30" i="13"/>
  <c r="L31" i="2"/>
  <c r="L32" i="2"/>
  <c r="R29" i="2"/>
  <c r="R30" i="2"/>
  <c r="R31" i="2"/>
  <c r="R32" i="2"/>
  <c r="Z32" i="5"/>
  <c r="X29" i="2"/>
  <c r="X30" i="2"/>
  <c r="AD30" i="13"/>
  <c r="X31" i="2"/>
  <c r="AD31" i="13" s="1"/>
  <c r="X32" i="2"/>
  <c r="AD32" i="13" s="1"/>
  <c r="AD29" i="2"/>
  <c r="AD30" i="2"/>
  <c r="AH30" i="15" s="1"/>
  <c r="AD31" i="2"/>
  <c r="AH31" i="15" s="1"/>
  <c r="AD32" i="2"/>
  <c r="AH32" i="15"/>
  <c r="AJ29" i="2"/>
  <c r="AJ30" i="2"/>
  <c r="AL30" i="16"/>
  <c r="AJ31" i="2"/>
  <c r="AJ32" i="2"/>
  <c r="AV32" i="13" s="1"/>
  <c r="L36" i="2"/>
  <c r="L37" i="2"/>
  <c r="J37" i="5" s="1"/>
  <c r="P37" i="5" s="1"/>
  <c r="Q37" i="5" s="1"/>
  <c r="L38" i="2"/>
  <c r="J38" i="13"/>
  <c r="L39" i="2"/>
  <c r="J39" i="5" s="1"/>
  <c r="P39" i="5" s="1"/>
  <c r="Q39" i="5" s="1"/>
  <c r="R36" i="2"/>
  <c r="R37" i="2"/>
  <c r="Z37" i="5" s="1"/>
  <c r="R38" i="2"/>
  <c r="R39" i="2"/>
  <c r="Z39" i="5" s="1"/>
  <c r="X36" i="2"/>
  <c r="X37" i="2"/>
  <c r="AD37" i="13"/>
  <c r="X38" i="2"/>
  <c r="AD38" i="13" s="1"/>
  <c r="X39" i="2"/>
  <c r="AD39" i="13" s="1"/>
  <c r="AD36" i="2"/>
  <c r="AD37" i="2"/>
  <c r="AH37" i="15" s="1"/>
  <c r="AD38" i="2"/>
  <c r="AH38" i="15"/>
  <c r="AD39" i="2"/>
  <c r="AH39" i="15"/>
  <c r="AJ36" i="2"/>
  <c r="AJ37" i="2"/>
  <c r="BA37" i="5"/>
  <c r="AJ38" i="2"/>
  <c r="AJ39" i="2"/>
  <c r="BA39" i="5"/>
  <c r="AO55" i="5"/>
  <c r="AO48" i="5"/>
  <c r="AO41" i="5"/>
  <c r="AZ13" i="5"/>
  <c r="AZ85" i="5" s="1"/>
  <c r="AZ20" i="5"/>
  <c r="AZ27" i="5"/>
  <c r="AZ34" i="5"/>
  <c r="AZ41" i="5"/>
  <c r="AZ48" i="5"/>
  <c r="AZ55" i="5"/>
  <c r="AZ62" i="5"/>
  <c r="AZ69" i="5"/>
  <c r="AZ77" i="5"/>
  <c r="AY13" i="5"/>
  <c r="AY85" i="5" s="1"/>
  <c r="AY20" i="5"/>
  <c r="AY27" i="5"/>
  <c r="AY34" i="5"/>
  <c r="AY41" i="5"/>
  <c r="AY48" i="5"/>
  <c r="AY55" i="5"/>
  <c r="AY62" i="5"/>
  <c r="AY69" i="5"/>
  <c r="AY77" i="5"/>
  <c r="AX13" i="5"/>
  <c r="AX85" i="5" s="1"/>
  <c r="AX20" i="5"/>
  <c r="AX27" i="5"/>
  <c r="AX34" i="5"/>
  <c r="AX41" i="5"/>
  <c r="AX48" i="5"/>
  <c r="AX55" i="5"/>
  <c r="AX62" i="5"/>
  <c r="AX69" i="5"/>
  <c r="AX77" i="5"/>
  <c r="AW13" i="5"/>
  <c r="AW85" i="5" s="1"/>
  <c r="AW20" i="5"/>
  <c r="AW27" i="5"/>
  <c r="AW34" i="5"/>
  <c r="AW41" i="5"/>
  <c r="AW48" i="5"/>
  <c r="AW55" i="5"/>
  <c r="AW62" i="5"/>
  <c r="AW69" i="5"/>
  <c r="AW77" i="5"/>
  <c r="AQ13" i="5"/>
  <c r="AQ85" i="5" s="1"/>
  <c r="AQ20" i="5"/>
  <c r="AQ27" i="5"/>
  <c r="AQ34" i="5"/>
  <c r="AQ41" i="5"/>
  <c r="AQ48" i="5"/>
  <c r="AQ55" i="5"/>
  <c r="AQ62" i="5"/>
  <c r="AQ69" i="5"/>
  <c r="AQ77" i="5"/>
  <c r="AP13" i="5"/>
  <c r="AP85" i="5" s="1"/>
  <c r="AP20" i="5"/>
  <c r="AP27" i="5"/>
  <c r="AP34" i="5"/>
  <c r="AP41" i="5"/>
  <c r="AP48" i="5"/>
  <c r="AP55" i="5"/>
  <c r="AP62" i="5"/>
  <c r="AP69" i="5"/>
  <c r="AP77" i="5"/>
  <c r="AO13" i="5"/>
  <c r="AO85" i="5" s="1"/>
  <c r="AO20" i="5"/>
  <c r="AO27" i="5"/>
  <c r="AO34" i="5"/>
  <c r="AO62" i="5"/>
  <c r="AO69" i="5"/>
  <c r="AO77" i="5"/>
  <c r="AN13" i="5"/>
  <c r="AN85" i="5" s="1"/>
  <c r="AN20" i="5"/>
  <c r="AN27" i="5"/>
  <c r="AN34" i="5"/>
  <c r="AN41" i="5"/>
  <c r="AN48" i="5"/>
  <c r="AN55" i="5"/>
  <c r="AN62" i="5"/>
  <c r="AN69" i="5"/>
  <c r="AN77" i="5"/>
  <c r="AH13" i="5"/>
  <c r="AH85" i="5" s="1"/>
  <c r="AH20" i="5"/>
  <c r="AH27" i="5"/>
  <c r="AH34" i="5"/>
  <c r="AH41" i="5"/>
  <c r="AH48" i="5"/>
  <c r="AH55" i="5"/>
  <c r="AH62" i="5"/>
  <c r="AH69" i="5"/>
  <c r="AH77" i="5"/>
  <c r="AG13" i="5"/>
  <c r="AG85" i="5" s="1"/>
  <c r="AG20" i="5"/>
  <c r="AG27" i="5"/>
  <c r="AG34" i="5"/>
  <c r="AG41" i="5"/>
  <c r="AG48" i="5"/>
  <c r="AG55" i="5"/>
  <c r="AG62" i="5"/>
  <c r="AG69" i="5"/>
  <c r="AG77" i="5"/>
  <c r="AF13" i="5"/>
  <c r="AF85" i="5" s="1"/>
  <c r="AF20" i="5"/>
  <c r="AF27" i="5"/>
  <c r="AF34" i="5"/>
  <c r="AF41" i="5"/>
  <c r="AF48" i="5"/>
  <c r="AF55" i="5"/>
  <c r="AF62" i="5"/>
  <c r="AF69" i="5"/>
  <c r="AF77" i="5"/>
  <c r="AE13" i="5"/>
  <c r="AE20" i="5"/>
  <c r="AE27" i="5"/>
  <c r="AE34" i="5"/>
  <c r="AE41" i="5"/>
  <c r="AE48" i="5"/>
  <c r="AE55" i="5"/>
  <c r="AE62" i="5"/>
  <c r="AE69" i="5"/>
  <c r="AE77" i="5"/>
  <c r="Y13" i="5"/>
  <c r="Y20" i="5"/>
  <c r="Y27" i="5"/>
  <c r="Y34" i="5"/>
  <c r="Y41" i="5"/>
  <c r="Y48" i="5"/>
  <c r="Y55" i="5"/>
  <c r="Y62" i="5"/>
  <c r="Y69" i="5"/>
  <c r="Y77" i="5"/>
  <c r="X13" i="5"/>
  <c r="X85" i="5" s="1"/>
  <c r="X20" i="5"/>
  <c r="X27" i="5"/>
  <c r="X34" i="5"/>
  <c r="X41" i="5"/>
  <c r="X48" i="5"/>
  <c r="X55" i="5"/>
  <c r="X62" i="5"/>
  <c r="X69" i="5"/>
  <c r="X77" i="5"/>
  <c r="W13" i="5"/>
  <c r="W85" i="5" s="1"/>
  <c r="W20" i="5"/>
  <c r="W27" i="5"/>
  <c r="W34" i="5"/>
  <c r="W41" i="5"/>
  <c r="W48" i="5"/>
  <c r="W55" i="5"/>
  <c r="W62" i="5"/>
  <c r="W69" i="5"/>
  <c r="W77" i="5"/>
  <c r="V13" i="5"/>
  <c r="V85" i="5" s="1"/>
  <c r="V20" i="5"/>
  <c r="V27" i="5"/>
  <c r="V34" i="5"/>
  <c r="V41" i="5"/>
  <c r="V48" i="5"/>
  <c r="V55" i="5"/>
  <c r="V62" i="5"/>
  <c r="V69" i="5"/>
  <c r="V77" i="5"/>
  <c r="N13" i="2"/>
  <c r="N85" i="2" s="1"/>
  <c r="N20" i="2"/>
  <c r="N27" i="2"/>
  <c r="N34" i="2"/>
  <c r="N41" i="2"/>
  <c r="N48" i="2"/>
  <c r="N55" i="2"/>
  <c r="N62" i="2"/>
  <c r="N69" i="2"/>
  <c r="N77" i="2"/>
  <c r="T13" i="2"/>
  <c r="T85" i="2" s="1"/>
  <c r="T20" i="2"/>
  <c r="T27" i="2"/>
  <c r="T34" i="2"/>
  <c r="T41" i="2"/>
  <c r="T48" i="2"/>
  <c r="T55" i="2"/>
  <c r="T62" i="2"/>
  <c r="T69" i="2"/>
  <c r="T77" i="2"/>
  <c r="Z13" i="2"/>
  <c r="Z85" i="2" s="1"/>
  <c r="Z20" i="2"/>
  <c r="Z27" i="2"/>
  <c r="Z34" i="2"/>
  <c r="Z41" i="2"/>
  <c r="Z48" i="2"/>
  <c r="Z55" i="2"/>
  <c r="Z62" i="2"/>
  <c r="Z69" i="2"/>
  <c r="Z77" i="2"/>
  <c r="AF13" i="2"/>
  <c r="AF85" i="2" s="1"/>
  <c r="AF20" i="2"/>
  <c r="AF27" i="2"/>
  <c r="AF34" i="2"/>
  <c r="AF41" i="2"/>
  <c r="AF48" i="2"/>
  <c r="AF55" i="2"/>
  <c r="AF62" i="2"/>
  <c r="AF69" i="2"/>
  <c r="AF77" i="2"/>
  <c r="D163" i="5"/>
  <c r="C163" i="5"/>
  <c r="C162" i="5"/>
  <c r="D160" i="5"/>
  <c r="C160" i="5"/>
  <c r="C159" i="5"/>
  <c r="D157" i="5"/>
  <c r="C157" i="5"/>
  <c r="C156" i="5"/>
  <c r="D154" i="5"/>
  <c r="C154" i="5"/>
  <c r="C153" i="5"/>
  <c r="C82" i="5"/>
  <c r="A82" i="5"/>
  <c r="C81" i="5"/>
  <c r="A81" i="5"/>
  <c r="C80" i="5"/>
  <c r="A80" i="5"/>
  <c r="C79" i="5"/>
  <c r="A79" i="5"/>
  <c r="C74" i="5"/>
  <c r="A74" i="5"/>
  <c r="C73" i="5"/>
  <c r="A73" i="5"/>
  <c r="C72" i="5"/>
  <c r="A72" i="5"/>
  <c r="C71" i="5"/>
  <c r="A71" i="5"/>
  <c r="C67" i="5"/>
  <c r="A67" i="5"/>
  <c r="C66" i="5"/>
  <c r="A66" i="5"/>
  <c r="C65" i="5"/>
  <c r="A65" i="5"/>
  <c r="C64" i="5"/>
  <c r="A64" i="5"/>
  <c r="C60" i="5"/>
  <c r="A60" i="5"/>
  <c r="C59" i="5"/>
  <c r="A59" i="5"/>
  <c r="C58" i="5"/>
  <c r="A58" i="5"/>
  <c r="C57" i="5"/>
  <c r="A57" i="5"/>
  <c r="C53" i="5"/>
  <c r="A53" i="5"/>
  <c r="C52" i="5"/>
  <c r="A52" i="5"/>
  <c r="C51" i="5"/>
  <c r="A51" i="5"/>
  <c r="C50" i="5"/>
  <c r="A50" i="5"/>
  <c r="C46" i="5"/>
  <c r="A46" i="5"/>
  <c r="C45" i="5"/>
  <c r="A45" i="5"/>
  <c r="C44" i="5"/>
  <c r="A44" i="5"/>
  <c r="C43" i="5"/>
  <c r="A43" i="5"/>
  <c r="C39" i="5"/>
  <c r="A39" i="5"/>
  <c r="C38" i="5"/>
  <c r="A38" i="5"/>
  <c r="C37" i="5"/>
  <c r="A37" i="5"/>
  <c r="C36" i="5"/>
  <c r="A36" i="5"/>
  <c r="E34" i="5"/>
  <c r="E199" i="5" s="1"/>
  <c r="D34" i="5"/>
  <c r="D199" i="5" s="1"/>
  <c r="C34" i="5"/>
  <c r="C199" i="5" s="1"/>
  <c r="A34" i="5"/>
  <c r="A199" i="5"/>
  <c r="C32" i="5"/>
  <c r="A32" i="5"/>
  <c r="C31" i="5"/>
  <c r="A31" i="5"/>
  <c r="C30" i="5"/>
  <c r="A30" i="5"/>
  <c r="C29" i="5"/>
  <c r="A29" i="5"/>
  <c r="E27" i="5"/>
  <c r="E193" i="5" s="1"/>
  <c r="D27" i="5"/>
  <c r="D193" i="5" s="1"/>
  <c r="C27" i="5"/>
  <c r="C193" i="5" s="1"/>
  <c r="A27" i="5"/>
  <c r="A193" i="5"/>
  <c r="C25" i="5"/>
  <c r="A25" i="5"/>
  <c r="C24" i="5"/>
  <c r="A24" i="5"/>
  <c r="C23" i="5"/>
  <c r="A23" i="5"/>
  <c r="C22" i="5"/>
  <c r="A22" i="5"/>
  <c r="E20" i="5"/>
  <c r="E187" i="5" s="1"/>
  <c r="D20" i="5"/>
  <c r="D187" i="5" s="1"/>
  <c r="C20" i="5"/>
  <c r="C187" i="5" s="1"/>
  <c r="A20" i="5"/>
  <c r="A187" i="5"/>
  <c r="C18" i="5"/>
  <c r="A18" i="5"/>
  <c r="C17" i="5"/>
  <c r="A17" i="5"/>
  <c r="C16" i="5"/>
  <c r="A16" i="5"/>
  <c r="C15" i="5"/>
  <c r="A15" i="5"/>
  <c r="E13" i="5"/>
  <c r="E181" i="5" s="1"/>
  <c r="D13" i="5"/>
  <c r="D181" i="5" s="1"/>
  <c r="C13" i="5"/>
  <c r="C181" i="5" s="1"/>
  <c r="A13" i="5"/>
  <c r="A181" i="5"/>
  <c r="A153" i="2"/>
  <c r="A155" i="2"/>
  <c r="A157" i="2"/>
  <c r="A159" i="2"/>
  <c r="A161" i="2"/>
  <c r="A163" i="2"/>
  <c r="A165" i="2"/>
  <c r="A167" i="2"/>
  <c r="A169" i="2"/>
  <c r="A171" i="2"/>
  <c r="E153" i="2"/>
  <c r="E155" i="2"/>
  <c r="E157" i="2"/>
  <c r="E159" i="2"/>
  <c r="E161" i="2"/>
  <c r="E163" i="2"/>
  <c r="E165" i="2"/>
  <c r="E167" i="2"/>
  <c r="E169" i="2"/>
  <c r="E171" i="2"/>
  <c r="D153" i="2"/>
  <c r="D155" i="2"/>
  <c r="D157" i="2"/>
  <c r="D159" i="2"/>
  <c r="D161" i="2"/>
  <c r="D163" i="2"/>
  <c r="D165" i="2"/>
  <c r="D167" i="2"/>
  <c r="D169" i="2"/>
  <c r="D171" i="2"/>
  <c r="C171" i="2"/>
  <c r="C169" i="2"/>
  <c r="C167" i="2"/>
  <c r="C165" i="2"/>
  <c r="C163" i="2"/>
  <c r="C161" i="2"/>
  <c r="C159" i="2"/>
  <c r="C157" i="2"/>
  <c r="C155" i="2"/>
  <c r="C153" i="2"/>
  <c r="H13" i="2"/>
  <c r="H85" i="2" s="1"/>
  <c r="I13" i="2"/>
  <c r="I85" i="2" s="1"/>
  <c r="J13" i="2"/>
  <c r="J85" i="2" s="1"/>
  <c r="K13" i="2"/>
  <c r="K85" i="2" s="1"/>
  <c r="O13" i="2"/>
  <c r="O85" i="2" s="1"/>
  <c r="P13" i="2"/>
  <c r="P85" i="2" s="1"/>
  <c r="Q13" i="2"/>
  <c r="Q85" i="2" s="1"/>
  <c r="U13" i="2"/>
  <c r="U85" i="2" s="1"/>
  <c r="V13" i="2"/>
  <c r="V85" i="2" s="1"/>
  <c r="W13" i="2"/>
  <c r="W85" i="2" s="1"/>
  <c r="AA13" i="2"/>
  <c r="AA85" i="2" s="1"/>
  <c r="AB13" i="2"/>
  <c r="AB85" i="2" s="1"/>
  <c r="AC13" i="2"/>
  <c r="AC85" i="2" s="1"/>
  <c r="AG13" i="2"/>
  <c r="AG85" i="2" s="1"/>
  <c r="AH13" i="2"/>
  <c r="AH85" i="2" s="1"/>
  <c r="AI13" i="2"/>
  <c r="AI85" i="2" s="1"/>
  <c r="H20" i="2"/>
  <c r="I20" i="2"/>
  <c r="J20" i="2"/>
  <c r="K20" i="2"/>
  <c r="O20" i="2"/>
  <c r="P20" i="2"/>
  <c r="Q20" i="2"/>
  <c r="U20" i="2"/>
  <c r="V20" i="2"/>
  <c r="W20" i="2"/>
  <c r="AA20" i="2"/>
  <c r="AB20" i="2"/>
  <c r="AC20" i="2"/>
  <c r="AG20" i="2"/>
  <c r="AH20" i="2"/>
  <c r="AI20" i="2"/>
  <c r="H27" i="2"/>
  <c r="I27" i="2"/>
  <c r="J27" i="2"/>
  <c r="K27" i="2"/>
  <c r="O27" i="2"/>
  <c r="P27" i="2"/>
  <c r="Q27" i="2"/>
  <c r="U27" i="2"/>
  <c r="V27" i="2"/>
  <c r="W27" i="2"/>
  <c r="AA27" i="2"/>
  <c r="AB27" i="2"/>
  <c r="AC27" i="2"/>
  <c r="AG27" i="2"/>
  <c r="AH27" i="2"/>
  <c r="AI27" i="2"/>
  <c r="H34" i="2"/>
  <c r="I34" i="2"/>
  <c r="J34" i="2"/>
  <c r="K34" i="2"/>
  <c r="O34" i="2"/>
  <c r="P34" i="2"/>
  <c r="Q34" i="2"/>
  <c r="U34" i="2"/>
  <c r="V34" i="2"/>
  <c r="W34" i="2"/>
  <c r="AA34" i="2"/>
  <c r="AB34" i="2"/>
  <c r="AC34" i="2"/>
  <c r="AG34" i="2"/>
  <c r="AH34" i="2"/>
  <c r="AI34" i="2"/>
  <c r="H41" i="2"/>
  <c r="I41" i="2"/>
  <c r="J41" i="2"/>
  <c r="K41" i="2"/>
  <c r="O41" i="2"/>
  <c r="P41" i="2"/>
  <c r="Q41" i="2"/>
  <c r="U41" i="2"/>
  <c r="V41" i="2"/>
  <c r="W41" i="2"/>
  <c r="AA41" i="2"/>
  <c r="AB41" i="2"/>
  <c r="AC41" i="2"/>
  <c r="AG41" i="2"/>
  <c r="AH41" i="2"/>
  <c r="AI41" i="2"/>
  <c r="H48" i="2"/>
  <c r="I48" i="2"/>
  <c r="J48" i="2"/>
  <c r="K48" i="2"/>
  <c r="O48" i="2"/>
  <c r="P48" i="2"/>
  <c r="Q48" i="2"/>
  <c r="U48" i="2"/>
  <c r="V48" i="2"/>
  <c r="W48" i="2"/>
  <c r="AA48" i="2"/>
  <c r="AB48" i="2"/>
  <c r="AC48" i="2"/>
  <c r="AG48" i="2"/>
  <c r="AH48" i="2"/>
  <c r="AI48" i="2"/>
  <c r="H55" i="2"/>
  <c r="I55" i="2"/>
  <c r="J55" i="2"/>
  <c r="K55" i="2"/>
  <c r="O55" i="2"/>
  <c r="P55" i="2"/>
  <c r="Q55" i="2"/>
  <c r="U55" i="2"/>
  <c r="V55" i="2"/>
  <c r="W55" i="2"/>
  <c r="AA55" i="2"/>
  <c r="AB55" i="2"/>
  <c r="AC55" i="2"/>
  <c r="AG55" i="2"/>
  <c r="AH55" i="2"/>
  <c r="AI55" i="2"/>
  <c r="H62" i="2"/>
  <c r="I62" i="2"/>
  <c r="J62" i="2"/>
  <c r="K62" i="2"/>
  <c r="O62" i="2"/>
  <c r="P62" i="2"/>
  <c r="Q62" i="2"/>
  <c r="U62" i="2"/>
  <c r="V62" i="2"/>
  <c r="W62" i="2"/>
  <c r="AA62" i="2"/>
  <c r="AB62" i="2"/>
  <c r="AC62" i="2"/>
  <c r="AG62" i="2"/>
  <c r="AH62" i="2"/>
  <c r="AI62" i="2"/>
  <c r="H69" i="2"/>
  <c r="I69" i="2"/>
  <c r="J69" i="2"/>
  <c r="K69" i="2"/>
  <c r="O69" i="2"/>
  <c r="P69" i="2"/>
  <c r="Q69" i="2"/>
  <c r="U69" i="2"/>
  <c r="V69" i="2"/>
  <c r="W69" i="2"/>
  <c r="AA69" i="2"/>
  <c r="AB69" i="2"/>
  <c r="AC69" i="2"/>
  <c r="AG69" i="2"/>
  <c r="AH69" i="2"/>
  <c r="AI69" i="2"/>
  <c r="H77" i="2"/>
  <c r="I77" i="2"/>
  <c r="J77" i="2"/>
  <c r="K77" i="2"/>
  <c r="O77" i="2"/>
  <c r="P77" i="2"/>
  <c r="Q77" i="2"/>
  <c r="U77" i="2"/>
  <c r="V77" i="2"/>
  <c r="W77" i="2"/>
  <c r="AA77" i="2"/>
  <c r="AB77" i="2"/>
  <c r="AC77" i="2"/>
  <c r="AG77" i="2"/>
  <c r="AH77" i="2"/>
  <c r="AI77" i="2"/>
  <c r="Z22" i="5"/>
  <c r="F67" i="2"/>
  <c r="Z52" i="5"/>
  <c r="AR15" i="5"/>
  <c r="AI25" i="5"/>
  <c r="J45" i="5"/>
  <c r="P45" i="5"/>
  <c r="Q45" i="5"/>
  <c r="J17" i="5"/>
  <c r="P17" i="5"/>
  <c r="Q17" i="5" s="1"/>
  <c r="AR65" i="5"/>
  <c r="J31" i="5"/>
  <c r="P31" i="5"/>
  <c r="Q31" i="5"/>
  <c r="J25" i="5"/>
  <c r="P25" i="5" s="1"/>
  <c r="Q25" i="5"/>
  <c r="Z65" i="5"/>
  <c r="F15" i="2"/>
  <c r="AR31" i="5"/>
  <c r="AI80" i="5"/>
  <c r="AI31" i="5"/>
  <c r="AR39" i="5"/>
  <c r="BA24" i="5"/>
  <c r="AI60" i="5"/>
  <c r="BA38" i="5"/>
  <c r="F18" i="2"/>
  <c r="J15" i="5"/>
  <c r="P15" i="5"/>
  <c r="Q15" i="5"/>
  <c r="AI44" i="5"/>
  <c r="Z38" i="5"/>
  <c r="AI17" i="5"/>
  <c r="AJ48" i="2"/>
  <c r="I22" i="11" s="1"/>
  <c r="AR59" i="5"/>
  <c r="F39" i="2"/>
  <c r="J30" i="5"/>
  <c r="P30" i="5"/>
  <c r="Q30" i="5"/>
  <c r="AR51" i="5"/>
  <c r="AI52" i="5"/>
  <c r="BA59" i="5"/>
  <c r="Z67" i="5"/>
  <c r="AI72" i="5"/>
  <c r="AR80" i="5"/>
  <c r="F81" i="2"/>
  <c r="AI81" i="5"/>
  <c r="F82" i="2"/>
  <c r="E154" i="5"/>
  <c r="Z36" i="5"/>
  <c r="BA29" i="5"/>
  <c r="J22" i="5"/>
  <c r="P22" i="5"/>
  <c r="Q22" i="5"/>
  <c r="Z17" i="5"/>
  <c r="J58" i="5"/>
  <c r="P58" i="5"/>
  <c r="Q58" i="5" s="1"/>
  <c r="AR74" i="5"/>
  <c r="J74" i="5"/>
  <c r="P74" i="5"/>
  <c r="Q74" i="5"/>
  <c r="F92" i="2"/>
  <c r="J180" i="2"/>
  <c r="F50" i="2"/>
  <c r="AJ13" i="2"/>
  <c r="AR17" i="5"/>
  <c r="Z46" i="5"/>
  <c r="Z59" i="5"/>
  <c r="AR38" i="5"/>
  <c r="AI57" i="5"/>
  <c r="AI15" i="5"/>
  <c r="J181" i="2"/>
  <c r="AI38" i="5"/>
  <c r="Z31" i="5"/>
  <c r="F17" i="2"/>
  <c r="Z44" i="5"/>
  <c r="AR52" i="5"/>
  <c r="F59" i="2"/>
  <c r="J65" i="5"/>
  <c r="P65" i="5"/>
  <c r="Q65" i="5" s="1"/>
  <c r="BA80" i="5"/>
  <c r="AI32" i="5"/>
  <c r="J67" i="5"/>
  <c r="P67" i="5"/>
  <c r="Q67" i="5"/>
  <c r="AR72" i="5"/>
  <c r="AR29" i="5"/>
  <c r="Z74" i="5"/>
  <c r="Z72" i="5"/>
  <c r="J72" i="5"/>
  <c r="P72" i="5" s="1"/>
  <c r="Q72" i="5" s="1"/>
  <c r="F72" i="2"/>
  <c r="AR73" i="5"/>
  <c r="G94" i="15"/>
  <c r="I94" i="15" s="1"/>
  <c r="H243" i="15"/>
  <c r="H243" i="13"/>
  <c r="G106" i="5"/>
  <c r="I106" i="5"/>
  <c r="H182" i="2"/>
  <c r="H183" i="2"/>
  <c r="G81" i="17"/>
  <c r="I81" i="17" s="1"/>
  <c r="Z108" i="2"/>
  <c r="AF108" i="2"/>
  <c r="AI101" i="15"/>
  <c r="G32" i="17"/>
  <c r="I32" i="17"/>
  <c r="M51" i="13"/>
  <c r="AL38" i="16"/>
  <c r="AQ38" i="15"/>
  <c r="J38" i="5"/>
  <c r="P38" i="5" s="1"/>
  <c r="Q38" i="5" s="1"/>
  <c r="BA32" i="5"/>
  <c r="BA31" i="5"/>
  <c r="BA30" i="5"/>
  <c r="AL29" i="16"/>
  <c r="AQ29" i="15"/>
  <c r="J31" i="17"/>
  <c r="J31" i="16"/>
  <c r="L31" i="16"/>
  <c r="M31" i="16"/>
  <c r="J31" i="15"/>
  <c r="J29" i="17"/>
  <c r="L29" i="17" s="1"/>
  <c r="M29" i="17" s="1"/>
  <c r="J29" i="16"/>
  <c r="J29" i="15"/>
  <c r="L29" i="15"/>
  <c r="M29" i="15" s="1"/>
  <c r="AQ25" i="15"/>
  <c r="AL22" i="16"/>
  <c r="AQ22" i="15"/>
  <c r="J24" i="17"/>
  <c r="J24" i="16"/>
  <c r="J24" i="15"/>
  <c r="L24" i="15"/>
  <c r="M24" i="15" s="1"/>
  <c r="J22" i="17"/>
  <c r="J22" i="16"/>
  <c r="L22" i="16" s="1"/>
  <c r="M22" i="16"/>
  <c r="J22" i="15"/>
  <c r="AL18" i="16"/>
  <c r="AL16" i="16"/>
  <c r="AL15" i="16"/>
  <c r="AQ15" i="15"/>
  <c r="J15" i="17"/>
  <c r="J15" i="16"/>
  <c r="L15" i="16"/>
  <c r="M15" i="16" s="1"/>
  <c r="J15" i="15"/>
  <c r="AL46" i="16"/>
  <c r="AQ46" i="15"/>
  <c r="AL45" i="16"/>
  <c r="AQ45" i="15"/>
  <c r="AR46" i="5"/>
  <c r="J43" i="16"/>
  <c r="L43" i="16" s="1"/>
  <c r="M43" i="16" s="1"/>
  <c r="AL53" i="16"/>
  <c r="AQ53" i="15"/>
  <c r="AV53" i="13"/>
  <c r="AL52" i="16"/>
  <c r="AQ52" i="15"/>
  <c r="AI53" i="5"/>
  <c r="J53" i="17"/>
  <c r="L53" i="17" s="1"/>
  <c r="M53" i="17"/>
  <c r="J53" i="16"/>
  <c r="L53" i="16" s="1"/>
  <c r="M53" i="16" s="1"/>
  <c r="J53" i="15"/>
  <c r="J52" i="17"/>
  <c r="J52" i="16"/>
  <c r="J52" i="15"/>
  <c r="L52" i="15"/>
  <c r="M52" i="15"/>
  <c r="AL59" i="16"/>
  <c r="AQ59" i="15"/>
  <c r="AV59" i="13"/>
  <c r="AH60" i="15"/>
  <c r="AM60" i="13"/>
  <c r="AH58" i="15"/>
  <c r="AM58" i="13"/>
  <c r="AI59" i="5"/>
  <c r="J60" i="17"/>
  <c r="L60" i="17"/>
  <c r="M60" i="17" s="1"/>
  <c r="J60" i="16"/>
  <c r="L60" i="16"/>
  <c r="M60" i="16" s="1"/>
  <c r="J60" i="15"/>
  <c r="J60" i="13"/>
  <c r="J58" i="17"/>
  <c r="J58" i="16"/>
  <c r="J58" i="15"/>
  <c r="L58" i="15" s="1"/>
  <c r="M58" i="15" s="1"/>
  <c r="J58" i="13"/>
  <c r="L58" i="13"/>
  <c r="M58" i="13" s="1"/>
  <c r="AM66" i="13"/>
  <c r="AH66" i="15"/>
  <c r="AH64" i="15"/>
  <c r="J67" i="17"/>
  <c r="L67" i="17" s="1"/>
  <c r="M67" i="17" s="1"/>
  <c r="J67" i="16"/>
  <c r="L67" i="16" s="1"/>
  <c r="M67" i="16" s="1"/>
  <c r="J67" i="13"/>
  <c r="J67" i="15"/>
  <c r="J66" i="17"/>
  <c r="L66" i="17"/>
  <c r="M66" i="17" s="1"/>
  <c r="J66" i="16"/>
  <c r="J66" i="15"/>
  <c r="J66" i="13"/>
  <c r="L66" i="13"/>
  <c r="M66" i="13" s="1"/>
  <c r="J64" i="15"/>
  <c r="L64" i="15"/>
  <c r="M64" i="15" s="1"/>
  <c r="AL74" i="16"/>
  <c r="AV74" i="13"/>
  <c r="AQ74" i="15"/>
  <c r="AL73" i="16"/>
  <c r="AQ73" i="15"/>
  <c r="AV73" i="13"/>
  <c r="AL72" i="16"/>
  <c r="AQ72" i="15"/>
  <c r="AV72" i="13"/>
  <c r="AV71" i="13"/>
  <c r="AM74" i="13"/>
  <c r="AH74" i="15"/>
  <c r="AH72" i="15"/>
  <c r="AM72" i="13"/>
  <c r="J73" i="17"/>
  <c r="J73" i="16"/>
  <c r="J73" i="15"/>
  <c r="J73" i="13"/>
  <c r="L73" i="13" s="1"/>
  <c r="M73" i="13" s="1"/>
  <c r="J71" i="15"/>
  <c r="AL82" i="16"/>
  <c r="AQ82" i="15"/>
  <c r="AV82" i="13"/>
  <c r="AL81" i="16"/>
  <c r="AQ81" i="15"/>
  <c r="AV81" i="13"/>
  <c r="AH82" i="15"/>
  <c r="AM82" i="13"/>
  <c r="AH81" i="15"/>
  <c r="AM81" i="13"/>
  <c r="AM80" i="13"/>
  <c r="AH80" i="15"/>
  <c r="J82" i="17"/>
  <c r="J82" i="13"/>
  <c r="J81" i="17"/>
  <c r="J81" i="16"/>
  <c r="J81" i="15"/>
  <c r="L81" i="15"/>
  <c r="M81" i="15"/>
  <c r="J81" i="13"/>
  <c r="L81" i="13" s="1"/>
  <c r="M81" i="13" s="1"/>
  <c r="J80" i="16"/>
  <c r="L80" i="16" s="1"/>
  <c r="M80" i="16" s="1"/>
  <c r="J80" i="15"/>
  <c r="L80" i="15"/>
  <c r="M80" i="15" s="1"/>
  <c r="J79" i="17"/>
  <c r="L79" i="17"/>
  <c r="M79" i="17" s="1"/>
  <c r="J91" i="17"/>
  <c r="L91" i="17" s="1"/>
  <c r="M91" i="17" s="1"/>
  <c r="J91" i="16"/>
  <c r="L91" i="16" s="1"/>
  <c r="M91" i="16" s="1"/>
  <c r="J91" i="15"/>
  <c r="L91" i="15" s="1"/>
  <c r="M91" i="15" s="1"/>
  <c r="J91" i="13"/>
  <c r="AM91" i="13"/>
  <c r="J92" i="17"/>
  <c r="J92" i="16"/>
  <c r="L92" i="16" s="1"/>
  <c r="M92" i="16" s="1"/>
  <c r="J92" i="15"/>
  <c r="L92" i="15" s="1"/>
  <c r="M92" i="15" s="1"/>
  <c r="J92" i="13"/>
  <c r="AL92" i="16"/>
  <c r="AQ92" i="15"/>
  <c r="AV92" i="13"/>
  <c r="AM93" i="13"/>
  <c r="J94" i="13"/>
  <c r="AL103" i="16"/>
  <c r="AM104" i="13"/>
  <c r="J105" i="17"/>
  <c r="L105" i="17"/>
  <c r="M105" i="17" s="1"/>
  <c r="J105" i="16"/>
  <c r="L105" i="16"/>
  <c r="M105" i="16" s="1"/>
  <c r="J105" i="15"/>
  <c r="J105" i="13"/>
  <c r="L105" i="13"/>
  <c r="M105" i="13"/>
  <c r="AL105" i="16"/>
  <c r="AQ105" i="15"/>
  <c r="AV105" i="13"/>
  <c r="AM106" i="13"/>
  <c r="AH106" i="15"/>
  <c r="I180" i="2"/>
  <c r="H39" i="11"/>
  <c r="AH114" i="15"/>
  <c r="AM114" i="13"/>
  <c r="I39" i="11"/>
  <c r="AL114" i="16"/>
  <c r="AQ114" i="15"/>
  <c r="AV114" i="13"/>
  <c r="H181" i="2"/>
  <c r="H40" i="11"/>
  <c r="AH115" i="15"/>
  <c r="AM115" i="13"/>
  <c r="I40" i="11"/>
  <c r="J116" i="17"/>
  <c r="J116" i="15"/>
  <c r="G41" i="11"/>
  <c r="AD116" i="13"/>
  <c r="H41" i="11"/>
  <c r="I41" i="11"/>
  <c r="AL116" i="16"/>
  <c r="AQ116" i="15"/>
  <c r="AV116" i="13"/>
  <c r="E42" i="11"/>
  <c r="J117" i="17"/>
  <c r="J117" i="16"/>
  <c r="L117" i="16"/>
  <c r="M117" i="16"/>
  <c r="J117" i="15"/>
  <c r="L117" i="15" s="1"/>
  <c r="J117" i="13"/>
  <c r="J183" i="2"/>
  <c r="H180" i="2"/>
  <c r="I181" i="2"/>
  <c r="L101" i="2"/>
  <c r="J101" i="17"/>
  <c r="J91" i="5"/>
  <c r="P91" i="5" s="1"/>
  <c r="Q91" i="5" s="1"/>
  <c r="BA92" i="5"/>
  <c r="AI94" i="5"/>
  <c r="J105" i="5"/>
  <c r="P105" i="5"/>
  <c r="Q105" i="5"/>
  <c r="AR106" i="5"/>
  <c r="J117" i="5"/>
  <c r="Z115" i="5"/>
  <c r="Z117" i="5"/>
  <c r="AR115" i="5"/>
  <c r="AM15" i="13"/>
  <c r="AV15" i="13"/>
  <c r="AM16" i="13"/>
  <c r="AM17" i="13"/>
  <c r="J29" i="13"/>
  <c r="AV29" i="13"/>
  <c r="AM31" i="13"/>
  <c r="AM32" i="13"/>
  <c r="AM36" i="13"/>
  <c r="AM51" i="13"/>
  <c r="J52" i="13"/>
  <c r="L52" i="13" s="1"/>
  <c r="M52" i="13" s="1"/>
  <c r="AM52" i="13"/>
  <c r="AV52" i="13"/>
  <c r="E157" i="5"/>
  <c r="AL39" i="16"/>
  <c r="AQ39" i="15"/>
  <c r="AL36" i="16"/>
  <c r="AQ36" i="15"/>
  <c r="J39" i="17"/>
  <c r="L39" i="17"/>
  <c r="M39" i="17" s="1"/>
  <c r="J39" i="16"/>
  <c r="J39" i="15"/>
  <c r="L39" i="15"/>
  <c r="M39" i="15"/>
  <c r="J38" i="17"/>
  <c r="J38" i="16"/>
  <c r="L38" i="16"/>
  <c r="M38" i="16" s="1"/>
  <c r="J38" i="15"/>
  <c r="J36" i="17"/>
  <c r="J36" i="16"/>
  <c r="J36" i="15"/>
  <c r="L36" i="15" s="1"/>
  <c r="M36" i="15" s="1"/>
  <c r="AL32" i="16"/>
  <c r="AQ32" i="15"/>
  <c r="AL31" i="16"/>
  <c r="AQ31" i="15"/>
  <c r="AQ30" i="15"/>
  <c r="J32" i="17"/>
  <c r="J32" i="16"/>
  <c r="L32" i="16" s="1"/>
  <c r="M32" i="16" s="1"/>
  <c r="J32" i="15"/>
  <c r="J30" i="17"/>
  <c r="AL24" i="16"/>
  <c r="AQ24" i="15"/>
  <c r="J25" i="17"/>
  <c r="L25" i="17" s="1"/>
  <c r="M25" i="17" s="1"/>
  <c r="J25" i="16"/>
  <c r="L25" i="16" s="1"/>
  <c r="M25" i="16" s="1"/>
  <c r="J25" i="15"/>
  <c r="J23" i="17"/>
  <c r="L23" i="17"/>
  <c r="M23" i="17" s="1"/>
  <c r="AL17" i="16"/>
  <c r="AQ17" i="15"/>
  <c r="J18" i="17"/>
  <c r="J18" i="16"/>
  <c r="L18" i="16" s="1"/>
  <c r="M18" i="16" s="1"/>
  <c r="J18" i="15"/>
  <c r="L18" i="15" s="1"/>
  <c r="M18" i="15" s="1"/>
  <c r="J17" i="17"/>
  <c r="L17" i="17" s="1"/>
  <c r="M17" i="17" s="1"/>
  <c r="J17" i="16"/>
  <c r="J17" i="15"/>
  <c r="AL44" i="16"/>
  <c r="AQ44" i="15"/>
  <c r="J46" i="17"/>
  <c r="J46" i="16"/>
  <c r="J46" i="15"/>
  <c r="L46" i="15" s="1"/>
  <c r="M46" i="15" s="1"/>
  <c r="J45" i="17"/>
  <c r="L45" i="17"/>
  <c r="M45" i="17" s="1"/>
  <c r="J45" i="16"/>
  <c r="J45" i="15"/>
  <c r="J44" i="17"/>
  <c r="J44" i="16"/>
  <c r="L44" i="16" s="1"/>
  <c r="M44" i="16" s="1"/>
  <c r="J44" i="15"/>
  <c r="AL51" i="16"/>
  <c r="AQ51" i="15"/>
  <c r="AH53" i="15"/>
  <c r="AM53" i="13"/>
  <c r="J51" i="17"/>
  <c r="J51" i="16"/>
  <c r="J51" i="15"/>
  <c r="L51" i="15"/>
  <c r="M51" i="15" s="1"/>
  <c r="AL60" i="16"/>
  <c r="AQ60" i="15"/>
  <c r="AV60" i="13"/>
  <c r="AL58" i="16"/>
  <c r="AQ58" i="15"/>
  <c r="AV58" i="13"/>
  <c r="AV57" i="13"/>
  <c r="AH59" i="15"/>
  <c r="AM59" i="13"/>
  <c r="J59" i="17"/>
  <c r="J59" i="16"/>
  <c r="L59" i="16" s="1"/>
  <c r="M59" i="16" s="1"/>
  <c r="J59" i="13"/>
  <c r="L59" i="13"/>
  <c r="M59" i="13" s="1"/>
  <c r="J59" i="15"/>
  <c r="J57" i="16"/>
  <c r="L57" i="16" s="1"/>
  <c r="M57" i="16" s="1"/>
  <c r="AL67" i="16"/>
  <c r="AV67" i="13"/>
  <c r="AQ67" i="15"/>
  <c r="AL66" i="16"/>
  <c r="AV66" i="13"/>
  <c r="AQ66" i="15"/>
  <c r="AL65" i="16"/>
  <c r="AV65" i="13"/>
  <c r="AQ65" i="15"/>
  <c r="AL64" i="16"/>
  <c r="AM67" i="13"/>
  <c r="AH67" i="15"/>
  <c r="AM65" i="13"/>
  <c r="AH65" i="15"/>
  <c r="AI65" i="5"/>
  <c r="J66" i="5"/>
  <c r="P66" i="5" s="1"/>
  <c r="Q66" i="5" s="1"/>
  <c r="J65" i="17"/>
  <c r="J65" i="16"/>
  <c r="L65" i="16" s="1"/>
  <c r="M65" i="16" s="1"/>
  <c r="J65" i="15"/>
  <c r="J65" i="13"/>
  <c r="BA74" i="5"/>
  <c r="BA73" i="5"/>
  <c r="BA72" i="5"/>
  <c r="AH73" i="15"/>
  <c r="J74" i="17"/>
  <c r="J74" i="16"/>
  <c r="J74" i="13"/>
  <c r="J74" i="15"/>
  <c r="L74" i="15" s="1"/>
  <c r="M74" i="15" s="1"/>
  <c r="J72" i="17"/>
  <c r="L72" i="17" s="1"/>
  <c r="M72" i="17" s="1"/>
  <c r="J72" i="16"/>
  <c r="L72" i="16" s="1"/>
  <c r="M72" i="16" s="1"/>
  <c r="J72" i="15"/>
  <c r="J72" i="13"/>
  <c r="L72" i="13"/>
  <c r="M72" i="13" s="1"/>
  <c r="BA82" i="5"/>
  <c r="BA81" i="5"/>
  <c r="AL80" i="16"/>
  <c r="AV80" i="13"/>
  <c r="AQ80" i="15"/>
  <c r="AL79" i="16"/>
  <c r="AR81" i="5"/>
  <c r="AR79" i="5"/>
  <c r="J81" i="5"/>
  <c r="P81" i="5"/>
  <c r="Q81" i="5" s="1"/>
  <c r="AL91" i="16"/>
  <c r="AQ91" i="15"/>
  <c r="AV91" i="13"/>
  <c r="AH92" i="15"/>
  <c r="AM92" i="13"/>
  <c r="J93" i="17"/>
  <c r="L93" i="17"/>
  <c r="M93" i="17" s="1"/>
  <c r="J93" i="16"/>
  <c r="J93" i="13"/>
  <c r="L93" i="13"/>
  <c r="M93" i="13"/>
  <c r="J93" i="15"/>
  <c r="R89" i="2"/>
  <c r="Z89" i="5"/>
  <c r="AL93" i="16"/>
  <c r="AQ93" i="15"/>
  <c r="AV93" i="13"/>
  <c r="AM94" i="13"/>
  <c r="AH94" i="15"/>
  <c r="AH103" i="15"/>
  <c r="AM103" i="13"/>
  <c r="J104" i="17"/>
  <c r="L104" i="17" s="1"/>
  <c r="M104" i="17" s="1"/>
  <c r="J104" i="16"/>
  <c r="J104" i="13"/>
  <c r="L104" i="13"/>
  <c r="M104" i="13" s="1"/>
  <c r="J104" i="15"/>
  <c r="AL104" i="16"/>
  <c r="AV104" i="13"/>
  <c r="AQ104" i="15"/>
  <c r="AH105" i="15"/>
  <c r="AM105" i="13"/>
  <c r="J106" i="17"/>
  <c r="L106" i="17" s="1"/>
  <c r="M106" i="17" s="1"/>
  <c r="J106" i="16"/>
  <c r="J106" i="13"/>
  <c r="J106" i="15"/>
  <c r="L106" i="15" s="1"/>
  <c r="M106" i="15" s="1"/>
  <c r="AL106" i="16"/>
  <c r="AV106" i="13"/>
  <c r="AQ106" i="15"/>
  <c r="G39" i="11"/>
  <c r="AD114" i="13"/>
  <c r="G40" i="11"/>
  <c r="AD115" i="13"/>
  <c r="H42" i="11"/>
  <c r="AH117" i="15"/>
  <c r="AM117" i="13"/>
  <c r="I42" i="11"/>
  <c r="AL117" i="16"/>
  <c r="AQ117" i="15"/>
  <c r="AV117" i="13"/>
  <c r="J103" i="17"/>
  <c r="J103" i="16"/>
  <c r="J103" i="15"/>
  <c r="L103" i="15" s="1"/>
  <c r="M103" i="15" s="1"/>
  <c r="J103" i="13"/>
  <c r="AI91" i="5"/>
  <c r="BA91" i="5"/>
  <c r="J92" i="5"/>
  <c r="P92" i="5"/>
  <c r="Q92" i="5"/>
  <c r="AR92" i="5"/>
  <c r="J93" i="5"/>
  <c r="P93" i="5"/>
  <c r="Q93" i="5" s="1"/>
  <c r="AI93" i="5"/>
  <c r="BA93" i="5"/>
  <c r="AR94" i="5"/>
  <c r="AI103" i="5"/>
  <c r="AR103" i="5"/>
  <c r="AI104" i="5"/>
  <c r="BA104" i="5"/>
  <c r="BA105" i="5"/>
  <c r="AI106" i="5"/>
  <c r="BA106" i="5"/>
  <c r="J116" i="5"/>
  <c r="P116" i="5"/>
  <c r="Q116" i="5" s="1"/>
  <c r="Z114" i="5"/>
  <c r="Z116" i="5"/>
  <c r="AI114" i="5"/>
  <c r="AI116" i="5"/>
  <c r="AR114" i="5"/>
  <c r="BA114" i="5"/>
  <c r="BA115" i="5"/>
  <c r="BA116" i="5"/>
  <c r="BA117" i="5"/>
  <c r="AV13" i="13"/>
  <c r="J15" i="13"/>
  <c r="J18" i="13"/>
  <c r="AM18" i="13"/>
  <c r="AV18" i="13"/>
  <c r="J22" i="13"/>
  <c r="AM22" i="13"/>
  <c r="AV22" i="13"/>
  <c r="J24" i="13"/>
  <c r="L24" i="13" s="1"/>
  <c r="M24" i="13" s="1"/>
  <c r="AM24" i="13"/>
  <c r="AV24" i="13"/>
  <c r="J25" i="13"/>
  <c r="AM25" i="13"/>
  <c r="AV25" i="13"/>
  <c r="AM29" i="13"/>
  <c r="J31" i="13"/>
  <c r="L31" i="13" s="1"/>
  <c r="M31" i="13" s="1"/>
  <c r="J36" i="13"/>
  <c r="L36" i="13"/>
  <c r="M36" i="13" s="1"/>
  <c r="AV36" i="13"/>
  <c r="J37" i="13"/>
  <c r="L37" i="13" s="1"/>
  <c r="M37" i="13" s="1"/>
  <c r="AM38" i="13"/>
  <c r="AV38" i="13"/>
  <c r="J39" i="13"/>
  <c r="AM39" i="13"/>
  <c r="AV39" i="13"/>
  <c r="AM43" i="13"/>
  <c r="J44" i="13"/>
  <c r="L44" i="13" s="1"/>
  <c r="M44" i="13" s="1"/>
  <c r="AM44" i="13"/>
  <c r="AV44" i="13"/>
  <c r="J45" i="13"/>
  <c r="L45" i="13" s="1"/>
  <c r="M45" i="13" s="1"/>
  <c r="AM45" i="13"/>
  <c r="AV45" i="13"/>
  <c r="J46" i="13"/>
  <c r="AM46" i="13"/>
  <c r="AV46" i="13"/>
  <c r="AV50" i="13"/>
  <c r="J53" i="13"/>
  <c r="R92" i="17"/>
  <c r="T92" i="17" s="1"/>
  <c r="U92" i="17" s="1"/>
  <c r="X92" i="15"/>
  <c r="Y92" i="15"/>
  <c r="X106" i="15"/>
  <c r="Y106" i="15" s="1"/>
  <c r="V105" i="17"/>
  <c r="X105" i="17"/>
  <c r="Y105" i="17" s="1"/>
  <c r="AB105" i="16"/>
  <c r="AC105" i="16" s="1"/>
  <c r="G91" i="13"/>
  <c r="I91" i="13"/>
  <c r="R103" i="17"/>
  <c r="T103" i="17" s="1"/>
  <c r="U103" i="17" s="1"/>
  <c r="R103" i="16"/>
  <c r="T103" i="16" s="1"/>
  <c r="U103" i="16" s="1"/>
  <c r="X103" i="15"/>
  <c r="Y103" i="15"/>
  <c r="V91" i="17"/>
  <c r="AB91" i="16"/>
  <c r="AC91" i="16"/>
  <c r="V94" i="17"/>
  <c r="X94" i="17" s="1"/>
  <c r="Y94" i="17" s="1"/>
  <c r="AB94" i="16"/>
  <c r="AC94" i="16"/>
  <c r="V106" i="17"/>
  <c r="X106" i="17" s="1"/>
  <c r="Y106" i="17" s="1"/>
  <c r="AB106" i="16"/>
  <c r="AC106" i="16" s="1"/>
  <c r="G45" i="17"/>
  <c r="I45" i="17"/>
  <c r="R65" i="16"/>
  <c r="R82" i="16"/>
  <c r="T82" i="16" s="1"/>
  <c r="U82" i="16" s="1"/>
  <c r="R73" i="16"/>
  <c r="R81" i="17"/>
  <c r="T81" i="17" s="1"/>
  <c r="U81" i="17" s="1"/>
  <c r="R81" i="16"/>
  <c r="G39" i="5"/>
  <c r="I39" i="5" s="1"/>
  <c r="N18" i="15"/>
  <c r="N50" i="13"/>
  <c r="N50" i="17" s="1"/>
  <c r="P50" i="17" s="1"/>
  <c r="Q50" i="17" s="1"/>
  <c r="N58" i="17"/>
  <c r="N58" i="15"/>
  <c r="P58" i="15" s="1"/>
  <c r="Q58" i="15" s="1"/>
  <c r="N53" i="16"/>
  <c r="P53" i="16" s="1"/>
  <c r="Q53" i="16" s="1"/>
  <c r="N53" i="15"/>
  <c r="N74" i="13"/>
  <c r="G74" i="5"/>
  <c r="I74" i="5" s="1"/>
  <c r="N59" i="17"/>
  <c r="P59" i="17" s="1"/>
  <c r="Q59" i="17" s="1"/>
  <c r="N80" i="16"/>
  <c r="N80" i="17"/>
  <c r="N80" i="15"/>
  <c r="P80" i="15" s="1"/>
  <c r="Q80" i="15" s="1"/>
  <c r="T80" i="13"/>
  <c r="U80" i="13" s="1"/>
  <c r="L92" i="13"/>
  <c r="M92" i="13" s="1"/>
  <c r="E34" i="11"/>
  <c r="J101" i="16"/>
  <c r="J101" i="13"/>
  <c r="G92" i="2"/>
  <c r="F92" i="16"/>
  <c r="F92" i="17"/>
  <c r="F92" i="15"/>
  <c r="F92" i="13"/>
  <c r="F92" i="5"/>
  <c r="F126" i="5"/>
  <c r="R184" i="5" s="1"/>
  <c r="X187" i="5"/>
  <c r="G17" i="2"/>
  <c r="F17" i="17"/>
  <c r="F17" i="15"/>
  <c r="F17" i="16"/>
  <c r="F17" i="13"/>
  <c r="F17" i="5"/>
  <c r="G82" i="2"/>
  <c r="F82" i="17"/>
  <c r="F82" i="16"/>
  <c r="F82" i="15"/>
  <c r="F82" i="13"/>
  <c r="F82" i="5"/>
  <c r="G81" i="2"/>
  <c r="F81" i="16"/>
  <c r="F81" i="15"/>
  <c r="F81" i="13"/>
  <c r="F81" i="17"/>
  <c r="F81" i="5"/>
  <c r="G39" i="2"/>
  <c r="F39" i="16"/>
  <c r="F39" i="17"/>
  <c r="F39" i="15"/>
  <c r="F39" i="13"/>
  <c r="F39" i="5"/>
  <c r="AI84" i="13"/>
  <c r="AI86" i="13" s="1"/>
  <c r="AK84" i="13"/>
  <c r="AK86" i="13" s="1"/>
  <c r="AR84" i="13"/>
  <c r="AR86" i="13"/>
  <c r="AT84" i="13"/>
  <c r="AT86" i="13" s="1"/>
  <c r="AH84" i="16"/>
  <c r="AJ84" i="16"/>
  <c r="G72" i="2"/>
  <c r="F72" i="16"/>
  <c r="F72" i="13"/>
  <c r="F72" i="17"/>
  <c r="F72" i="15"/>
  <c r="F72" i="5"/>
  <c r="G59" i="2"/>
  <c r="F59" i="16"/>
  <c r="F59" i="15"/>
  <c r="F59" i="13"/>
  <c r="F59" i="17"/>
  <c r="F59" i="5"/>
  <c r="G50" i="2"/>
  <c r="F50" i="16"/>
  <c r="F50" i="15"/>
  <c r="F50" i="13"/>
  <c r="F50" i="17"/>
  <c r="F50" i="5"/>
  <c r="G18" i="2"/>
  <c r="F18" i="16"/>
  <c r="F18" i="17"/>
  <c r="F18" i="15"/>
  <c r="F18" i="13"/>
  <c r="F18" i="5"/>
  <c r="G15" i="2"/>
  <c r="F15" i="16"/>
  <c r="F15" i="17"/>
  <c r="F15" i="15"/>
  <c r="F15" i="13"/>
  <c r="F15" i="5"/>
  <c r="G67" i="2"/>
  <c r="F67" i="16"/>
  <c r="F67" i="13"/>
  <c r="F67" i="17"/>
  <c r="F67" i="15"/>
  <c r="F67" i="5"/>
  <c r="AJ84" i="13"/>
  <c r="AJ86" i="13" s="1"/>
  <c r="AL84" i="13"/>
  <c r="AL86" i="13" s="1"/>
  <c r="AS84" i="13"/>
  <c r="AS86" i="13"/>
  <c r="AU84" i="13"/>
  <c r="AU86" i="13" s="1"/>
  <c r="AI84" i="16"/>
  <c r="AK84" i="16"/>
  <c r="AK86" i="16" s="1"/>
  <c r="Z84" i="13"/>
  <c r="Z86" i="13"/>
  <c r="AB84" i="13"/>
  <c r="AB86" i="13" s="1"/>
  <c r="G16" i="16"/>
  <c r="I16" i="16" s="1"/>
  <c r="G18" i="16"/>
  <c r="I18" i="16" s="1"/>
  <c r="G23" i="16"/>
  <c r="G25" i="16"/>
  <c r="I25" i="16" s="1"/>
  <c r="G30" i="16"/>
  <c r="I30" i="16"/>
  <c r="G32" i="16"/>
  <c r="I32" i="16"/>
  <c r="G37" i="16"/>
  <c r="I37" i="16"/>
  <c r="G39" i="16"/>
  <c r="I39" i="16" s="1"/>
  <c r="I34" i="16" s="1"/>
  <c r="G44" i="16"/>
  <c r="I44" i="16"/>
  <c r="G46" i="16"/>
  <c r="I46" i="16"/>
  <c r="G80" i="16"/>
  <c r="I80" i="16"/>
  <c r="G82" i="16"/>
  <c r="I82" i="16" s="1"/>
  <c r="G92" i="16"/>
  <c r="I92" i="16"/>
  <c r="G94" i="16"/>
  <c r="I94" i="16"/>
  <c r="G104" i="16"/>
  <c r="G106" i="16"/>
  <c r="Y96" i="5"/>
  <c r="Y98" i="5" s="1"/>
  <c r="Y108" i="5" s="1"/>
  <c r="AA84" i="13"/>
  <c r="AA86" i="13" s="1"/>
  <c r="AC84" i="13"/>
  <c r="AC86" i="13" s="1"/>
  <c r="G15" i="16"/>
  <c r="I15" i="16"/>
  <c r="G17" i="16"/>
  <c r="I17" i="16" s="1"/>
  <c r="G22" i="16"/>
  <c r="I22" i="16" s="1"/>
  <c r="I20" i="16" s="1"/>
  <c r="G24" i="16"/>
  <c r="I24" i="16" s="1"/>
  <c r="G31" i="16"/>
  <c r="I31" i="16"/>
  <c r="G36" i="16"/>
  <c r="G38" i="16"/>
  <c r="I38" i="16"/>
  <c r="G43" i="16"/>
  <c r="G45" i="16"/>
  <c r="I45" i="16" s="1"/>
  <c r="G79" i="16"/>
  <c r="G81" i="16"/>
  <c r="I81" i="16" s="1"/>
  <c r="G91" i="16"/>
  <c r="G93" i="16"/>
  <c r="I93" i="16" s="1"/>
  <c r="G103" i="16"/>
  <c r="G105" i="16"/>
  <c r="G51" i="16"/>
  <c r="I51" i="16"/>
  <c r="G53" i="16"/>
  <c r="I53" i="16" s="1"/>
  <c r="G58" i="16"/>
  <c r="I58" i="16" s="1"/>
  <c r="G60" i="16"/>
  <c r="I60" i="16" s="1"/>
  <c r="G72" i="16"/>
  <c r="I72" i="16"/>
  <c r="G74" i="16"/>
  <c r="I74" i="16" s="1"/>
  <c r="AE84" i="15"/>
  <c r="AG84" i="15"/>
  <c r="AN84" i="15"/>
  <c r="AP84" i="15"/>
  <c r="AD84" i="15"/>
  <c r="AF84" i="15"/>
  <c r="AM84" i="15"/>
  <c r="AO84" i="15"/>
  <c r="I23" i="16"/>
  <c r="I195" i="16"/>
  <c r="G29" i="16"/>
  <c r="I36" i="16"/>
  <c r="I43" i="16"/>
  <c r="I79" i="16"/>
  <c r="I77" i="16" s="1"/>
  <c r="I91" i="16"/>
  <c r="G13" i="16"/>
  <c r="G65" i="16"/>
  <c r="I65" i="16"/>
  <c r="G67" i="16"/>
  <c r="I67" i="16"/>
  <c r="G71" i="16"/>
  <c r="G73" i="16"/>
  <c r="I73" i="16" s="1"/>
  <c r="G64" i="16"/>
  <c r="I64" i="16" s="1"/>
  <c r="G66" i="16"/>
  <c r="I66" i="16" s="1"/>
  <c r="G57" i="16"/>
  <c r="I57" i="16" s="1"/>
  <c r="G59" i="16"/>
  <c r="I59" i="16" s="1"/>
  <c r="G50" i="16"/>
  <c r="G52" i="16"/>
  <c r="I52" i="16"/>
  <c r="I71" i="16"/>
  <c r="L65" i="13"/>
  <c r="M65" i="13" s="1"/>
  <c r="L66" i="16"/>
  <c r="M66" i="16" s="1"/>
  <c r="L67" i="15"/>
  <c r="M67" i="15" s="1"/>
  <c r="Y84" i="5"/>
  <c r="I50" i="16"/>
  <c r="G183" i="5"/>
  <c r="O84" i="5"/>
  <c r="AL13" i="16"/>
  <c r="K153" i="2"/>
  <c r="AQ48" i="15"/>
  <c r="K163" i="2"/>
  <c r="AH84" i="2"/>
  <c r="AC84" i="2"/>
  <c r="AA84" i="2"/>
  <c r="V84" i="2"/>
  <c r="Q84" i="2"/>
  <c r="O84" i="2"/>
  <c r="J84" i="2"/>
  <c r="H84" i="2"/>
  <c r="AF84" i="2"/>
  <c r="Z84" i="2"/>
  <c r="T84" i="2"/>
  <c r="N84" i="2"/>
  <c r="V84" i="5"/>
  <c r="V86" i="5" s="1"/>
  <c r="W84" i="5"/>
  <c r="W86" i="5"/>
  <c r="X84" i="5"/>
  <c r="X86" i="5"/>
  <c r="AF84" i="5"/>
  <c r="AF86" i="5"/>
  <c r="AG84" i="5"/>
  <c r="AG86" i="5" s="1"/>
  <c r="AH84" i="5"/>
  <c r="AH86" i="5"/>
  <c r="AN84" i="5"/>
  <c r="AN86" i="5"/>
  <c r="AI84" i="2"/>
  <c r="AG84" i="2"/>
  <c r="AB84" i="2"/>
  <c r="W84" i="2"/>
  <c r="U84" i="2"/>
  <c r="P84" i="2"/>
  <c r="K84" i="2"/>
  <c r="I84" i="2"/>
  <c r="AO84" i="5"/>
  <c r="AO86" i="5"/>
  <c r="AP84" i="5"/>
  <c r="AP86" i="5" s="1"/>
  <c r="AQ84" i="5"/>
  <c r="AQ86" i="5"/>
  <c r="AW84" i="5"/>
  <c r="AW86" i="5"/>
  <c r="AX84" i="5"/>
  <c r="AX86" i="5"/>
  <c r="AY84" i="5"/>
  <c r="AY86" i="5" s="1"/>
  <c r="AY111" i="5" s="1"/>
  <c r="AY120" i="5" s="1"/>
  <c r="AZ84" i="5"/>
  <c r="AZ86" i="5"/>
  <c r="J101" i="5"/>
  <c r="P101" i="5"/>
  <c r="Q101" i="5" s="1"/>
  <c r="J101" i="15"/>
  <c r="J16" i="17"/>
  <c r="AQ18" i="15"/>
  <c r="AL23" i="16"/>
  <c r="AL25" i="16"/>
  <c r="J37" i="16"/>
  <c r="L37" i="16"/>
  <c r="M37" i="16" s="1"/>
  <c r="AI39" i="5"/>
  <c r="F44" i="2"/>
  <c r="AR32" i="5"/>
  <c r="J51" i="5"/>
  <c r="P51" i="5"/>
  <c r="Q51" i="5" s="1"/>
  <c r="R34" i="2"/>
  <c r="F18" i="11" s="1"/>
  <c r="H159" i="2"/>
  <c r="F53" i="2"/>
  <c r="AI18" i="5"/>
  <c r="X55" i="2"/>
  <c r="G24" i="11" s="1"/>
  <c r="BA51" i="5"/>
  <c r="AR25" i="5"/>
  <c r="AI82" i="5"/>
  <c r="AR18" i="5"/>
  <c r="AH29" i="15"/>
  <c r="AD29" i="13"/>
  <c r="Z29" i="5"/>
  <c r="BA15" i="5"/>
  <c r="AH15" i="15"/>
  <c r="AD15" i="13"/>
  <c r="Z15" i="5"/>
  <c r="BA43" i="5"/>
  <c r="J43" i="5"/>
  <c r="P43" i="5" s="1"/>
  <c r="Q43" i="5" s="1"/>
  <c r="BA50" i="5"/>
  <c r="AH50" i="15"/>
  <c r="AD50" i="13"/>
  <c r="Z50" i="5"/>
  <c r="J50" i="16"/>
  <c r="BA57" i="5"/>
  <c r="AR57" i="5"/>
  <c r="AD57" i="13"/>
  <c r="J57" i="5"/>
  <c r="P57" i="5" s="1"/>
  <c r="Q57" i="5" s="1"/>
  <c r="BA64" i="5"/>
  <c r="AM64" i="13"/>
  <c r="Z64" i="5"/>
  <c r="J64" i="16"/>
  <c r="AL71" i="16"/>
  <c r="AR71" i="5"/>
  <c r="AD71" i="13"/>
  <c r="Z71" i="5"/>
  <c r="J71" i="17"/>
  <c r="BA79" i="5"/>
  <c r="AH79" i="15"/>
  <c r="AI79" i="5"/>
  <c r="Z91" i="5"/>
  <c r="R96" i="2"/>
  <c r="AR91" i="5"/>
  <c r="AD96" i="2"/>
  <c r="AA108" i="2"/>
  <c r="J96" i="17"/>
  <c r="J96" i="16"/>
  <c r="L98" i="2"/>
  <c r="J96" i="15"/>
  <c r="J96" i="5"/>
  <c r="AD91" i="13"/>
  <c r="X96" i="2"/>
  <c r="AL96" i="16"/>
  <c r="AJ98" i="2"/>
  <c r="AQ96" i="15"/>
  <c r="AV96" i="13"/>
  <c r="BA96" i="5"/>
  <c r="Z22" i="17"/>
  <c r="K195" i="16"/>
  <c r="Z43" i="17"/>
  <c r="Z79" i="17"/>
  <c r="Z16" i="17"/>
  <c r="AF16" i="17" s="1"/>
  <c r="AG16" i="17" s="1"/>
  <c r="R82" i="17"/>
  <c r="T82" i="17"/>
  <c r="U82" i="17" s="1"/>
  <c r="R65" i="17"/>
  <c r="R106" i="16"/>
  <c r="T106" i="16"/>
  <c r="U106" i="16" s="1"/>
  <c r="L45" i="15"/>
  <c r="M45" i="15" s="1"/>
  <c r="L17" i="15"/>
  <c r="M17" i="15" s="1"/>
  <c r="L73" i="15"/>
  <c r="M73" i="15" s="1"/>
  <c r="V29" i="16"/>
  <c r="AB29" i="16" s="1"/>
  <c r="AC29" i="16" s="1"/>
  <c r="V50" i="16"/>
  <c r="AB50" i="16"/>
  <c r="AC50" i="16" s="1"/>
  <c r="V57" i="16"/>
  <c r="AB57" i="16" s="1"/>
  <c r="AC57" i="16" s="1"/>
  <c r="AY108" i="5"/>
  <c r="R22" i="15"/>
  <c r="X22" i="15" s="1"/>
  <c r="Y22" i="15" s="1"/>
  <c r="R29" i="15"/>
  <c r="X29" i="15"/>
  <c r="Y29" i="15" s="1"/>
  <c r="R43" i="15"/>
  <c r="R43" i="17" s="1"/>
  <c r="T43" i="17" s="1"/>
  <c r="U43" i="17" s="1"/>
  <c r="R57" i="15"/>
  <c r="X57" i="15"/>
  <c r="Y57" i="15" s="1"/>
  <c r="R71" i="15"/>
  <c r="R79" i="15"/>
  <c r="R79" i="17"/>
  <c r="T79" i="17" s="1"/>
  <c r="U79" i="17" s="1"/>
  <c r="G195" i="16"/>
  <c r="R16" i="15"/>
  <c r="R16" i="17" s="1"/>
  <c r="N16" i="13"/>
  <c r="N16" i="17" s="1"/>
  <c r="P16" i="17" s="1"/>
  <c r="Q16" i="17" s="1"/>
  <c r="N64" i="13"/>
  <c r="N64" i="17" s="1"/>
  <c r="N15" i="13"/>
  <c r="N15" i="15" s="1"/>
  <c r="P15" i="15" s="1"/>
  <c r="Q15" i="15" s="1"/>
  <c r="N22" i="13"/>
  <c r="N22" i="17" s="1"/>
  <c r="N29" i="13"/>
  <c r="N29" i="16" s="1"/>
  <c r="N36" i="13"/>
  <c r="N36" i="16" s="1"/>
  <c r="N43" i="13"/>
  <c r="N43" i="16" s="1"/>
  <c r="N59" i="15"/>
  <c r="P59" i="15" s="1"/>
  <c r="Q59" i="15" s="1"/>
  <c r="N59" i="16"/>
  <c r="P59" i="16"/>
  <c r="Q59" i="16" s="1"/>
  <c r="T53" i="13"/>
  <c r="U53" i="13" s="1"/>
  <c r="N18" i="17"/>
  <c r="P18" i="17" s="1"/>
  <c r="Q18" i="17" s="1"/>
  <c r="G116" i="5"/>
  <c r="I116" i="5" s="1"/>
  <c r="L30" i="13"/>
  <c r="M30" i="13" s="1"/>
  <c r="L23" i="15"/>
  <c r="M23" i="15" s="1"/>
  <c r="L50" i="16"/>
  <c r="M50" i="16" s="1"/>
  <c r="L64" i="16"/>
  <c r="M64" i="16" s="1"/>
  <c r="G93" i="15"/>
  <c r="I93" i="15" s="1"/>
  <c r="K27" i="16"/>
  <c r="K34" i="17"/>
  <c r="G201" i="17"/>
  <c r="G80" i="17"/>
  <c r="I80" i="17"/>
  <c r="G106" i="17"/>
  <c r="I106" i="17" s="1"/>
  <c r="G59" i="17"/>
  <c r="I59" i="17"/>
  <c r="H59" i="16"/>
  <c r="H17" i="16"/>
  <c r="H50" i="17"/>
  <c r="H92" i="16"/>
  <c r="H15" i="17"/>
  <c r="H81" i="13"/>
  <c r="H39" i="17"/>
  <c r="H18" i="17"/>
  <c r="H67" i="16"/>
  <c r="G58" i="5"/>
  <c r="I58" i="5" s="1"/>
  <c r="T50" i="13"/>
  <c r="U50" i="13" s="1"/>
  <c r="N50" i="16"/>
  <c r="P50" i="16" s="1"/>
  <c r="Q50" i="16" s="1"/>
  <c r="AJ62" i="5"/>
  <c r="I225" i="5"/>
  <c r="N50" i="15"/>
  <c r="P50" i="15"/>
  <c r="Q50" i="15" s="1"/>
  <c r="G104" i="15"/>
  <c r="I104" i="15" s="1"/>
  <c r="R27" i="2"/>
  <c r="F16" i="11" s="1"/>
  <c r="AD41" i="2"/>
  <c r="H20" i="11" s="1"/>
  <c r="R55" i="2"/>
  <c r="F24" i="11" s="1"/>
  <c r="F79" i="2"/>
  <c r="G15" i="15"/>
  <c r="I15" i="15" s="1"/>
  <c r="K62" i="15"/>
  <c r="G225" i="15" s="1"/>
  <c r="AI89" i="15"/>
  <c r="S34" i="16"/>
  <c r="I201" i="16" s="1"/>
  <c r="AN89" i="13"/>
  <c r="L53" i="13"/>
  <c r="M53" i="13" s="1"/>
  <c r="L67" i="13"/>
  <c r="M67" i="13" s="1"/>
  <c r="L82" i="13"/>
  <c r="M82" i="13" s="1"/>
  <c r="G25" i="15"/>
  <c r="I25" i="15" s="1"/>
  <c r="O41" i="15"/>
  <c r="H207" i="15" s="1"/>
  <c r="G93" i="17"/>
  <c r="I93" i="17" s="1"/>
  <c r="O20" i="17"/>
  <c r="H189" i="17" s="1"/>
  <c r="K34" i="15"/>
  <c r="G201" i="15" s="1"/>
  <c r="AX108" i="5"/>
  <c r="G15" i="5"/>
  <c r="I15" i="5" s="1"/>
  <c r="G91" i="5"/>
  <c r="I91" i="5" s="1"/>
  <c r="G103" i="5"/>
  <c r="I103" i="5" s="1"/>
  <c r="G114" i="5"/>
  <c r="I114" i="5" s="1"/>
  <c r="AS118" i="5"/>
  <c r="J255" i="5" s="1"/>
  <c r="G92" i="13"/>
  <c r="I92" i="13" s="1"/>
  <c r="G106" i="13"/>
  <c r="I106" i="13" s="1"/>
  <c r="G29" i="15"/>
  <c r="I29" i="15" s="1"/>
  <c r="K27" i="15"/>
  <c r="G195" i="15" s="1"/>
  <c r="K55" i="15"/>
  <c r="G219" i="15" s="1"/>
  <c r="G80" i="15"/>
  <c r="I80" i="15" s="1"/>
  <c r="G91" i="15"/>
  <c r="I91" i="15" s="1"/>
  <c r="K69" i="16"/>
  <c r="G231" i="16" s="1"/>
  <c r="I105" i="16"/>
  <c r="K48" i="17"/>
  <c r="G213" i="17"/>
  <c r="K77" i="17"/>
  <c r="G237" i="17" s="1"/>
  <c r="T65" i="16"/>
  <c r="U65" i="16"/>
  <c r="S55" i="17"/>
  <c r="I219" i="17"/>
  <c r="G72" i="17"/>
  <c r="I72" i="17"/>
  <c r="G74" i="17"/>
  <c r="I74" i="17" s="1"/>
  <c r="G66" i="17"/>
  <c r="I66" i="17"/>
  <c r="O55" i="15"/>
  <c r="H219" i="15"/>
  <c r="G58" i="17"/>
  <c r="I58" i="17"/>
  <c r="P58" i="17"/>
  <c r="Q58" i="17" s="1"/>
  <c r="P58" i="16"/>
  <c r="Q58" i="16"/>
  <c r="R52" i="16"/>
  <c r="T52" i="16"/>
  <c r="U52" i="16" s="1"/>
  <c r="R52" i="17"/>
  <c r="T52" i="17" s="1"/>
  <c r="U52" i="17" s="1"/>
  <c r="P80" i="17"/>
  <c r="Q80" i="17"/>
  <c r="T73" i="16"/>
  <c r="U73" i="16"/>
  <c r="K55" i="17"/>
  <c r="G219" i="17"/>
  <c r="V103" i="17"/>
  <c r="X103" i="17" s="1"/>
  <c r="Y103" i="17" s="1"/>
  <c r="AV43" i="13"/>
  <c r="AM37" i="13"/>
  <c r="J23" i="13"/>
  <c r="L23" i="13" s="1"/>
  <c r="M23" i="13" s="1"/>
  <c r="J94" i="5"/>
  <c r="P94" i="5" s="1"/>
  <c r="Q94" i="5" s="1"/>
  <c r="E39" i="11"/>
  <c r="L93" i="16"/>
  <c r="M93" i="16"/>
  <c r="AQ79" i="15"/>
  <c r="BA71" i="5"/>
  <c r="F64" i="2"/>
  <c r="AQ64" i="15"/>
  <c r="J57" i="15"/>
  <c r="L57" i="15"/>
  <c r="M57" i="15" s="1"/>
  <c r="J50" i="17"/>
  <c r="L50" i="17" s="1"/>
  <c r="M50" i="17" s="1"/>
  <c r="AL43" i="16"/>
  <c r="L18" i="17"/>
  <c r="M18" i="17" s="1"/>
  <c r="J23" i="16"/>
  <c r="L23" i="16" s="1"/>
  <c r="M23" i="16" s="1"/>
  <c r="J30" i="16"/>
  <c r="L30" i="16"/>
  <c r="M30" i="16" s="1"/>
  <c r="J43" i="13"/>
  <c r="L43" i="13" s="1"/>
  <c r="AM30" i="13"/>
  <c r="AV16" i="13"/>
  <c r="BA94" i="5"/>
  <c r="AH116" i="15"/>
  <c r="AH118" i="15" s="1"/>
  <c r="AL115" i="16"/>
  <c r="AL118" i="16" s="1"/>
  <c r="AH104" i="15"/>
  <c r="AQ103" i="15"/>
  <c r="AL94" i="16"/>
  <c r="J94" i="17"/>
  <c r="L94" i="17"/>
  <c r="M94" i="17" s="1"/>
  <c r="J79" i="16"/>
  <c r="L79" i="16" s="1"/>
  <c r="M79" i="16" s="1"/>
  <c r="J71" i="13"/>
  <c r="L71" i="13"/>
  <c r="M71" i="13" s="1"/>
  <c r="AH71" i="15"/>
  <c r="J64" i="17"/>
  <c r="L64" i="17"/>
  <c r="M64" i="17" s="1"/>
  <c r="J43" i="15"/>
  <c r="L43" i="15" s="1"/>
  <c r="M43" i="15" s="1"/>
  <c r="J16" i="16"/>
  <c r="L16" i="16"/>
  <c r="M16" i="16" s="1"/>
  <c r="AQ16" i="15"/>
  <c r="AQ23" i="15"/>
  <c r="J37" i="15"/>
  <c r="L37" i="15" s="1"/>
  <c r="M37" i="15" s="1"/>
  <c r="AL48" i="16"/>
  <c r="H92" i="17"/>
  <c r="AD101" i="2"/>
  <c r="G117" i="2"/>
  <c r="AR16" i="5"/>
  <c r="BA23" i="5"/>
  <c r="F94" i="2"/>
  <c r="L55" i="2"/>
  <c r="E24" i="11" s="1"/>
  <c r="AI50" i="5"/>
  <c r="L34" i="2"/>
  <c r="AD13" i="2"/>
  <c r="AJ62" i="2"/>
  <c r="I26" i="11" s="1"/>
  <c r="Z57" i="5"/>
  <c r="O69" i="16"/>
  <c r="H231" i="16"/>
  <c r="P80" i="16"/>
  <c r="Q80" i="16"/>
  <c r="W13" i="17"/>
  <c r="J183" i="17" s="1"/>
  <c r="W20" i="17"/>
  <c r="J189" i="17" s="1"/>
  <c r="G91" i="17"/>
  <c r="I91" i="17"/>
  <c r="W118" i="17"/>
  <c r="J255" i="17"/>
  <c r="T81" i="16"/>
  <c r="U81" i="16"/>
  <c r="L74" i="16"/>
  <c r="M74" i="16" s="1"/>
  <c r="AV48" i="13"/>
  <c r="J114" i="5"/>
  <c r="P114" i="5" s="1"/>
  <c r="Q114" i="5" s="1"/>
  <c r="AI105" i="5"/>
  <c r="I183" i="2"/>
  <c r="AD117" i="13"/>
  <c r="AD118" i="13" s="1"/>
  <c r="J115" i="15"/>
  <c r="L115" i="15"/>
  <c r="M115" i="15" s="1"/>
  <c r="J114" i="15"/>
  <c r="L114" i="15" s="1"/>
  <c r="M114" i="15"/>
  <c r="J57" i="17"/>
  <c r="L57" i="17" s="1"/>
  <c r="M57" i="17" s="1"/>
  <c r="AQ57" i="15"/>
  <c r="J50" i="15"/>
  <c r="AQ50" i="15"/>
  <c r="AQ37" i="15"/>
  <c r="AM50" i="13"/>
  <c r="AV115" i="13"/>
  <c r="AJ101" i="2"/>
  <c r="I34" i="11" s="1"/>
  <c r="X101" i="2"/>
  <c r="AQ94" i="15"/>
  <c r="J94" i="15"/>
  <c r="J79" i="13"/>
  <c r="L79" i="13"/>
  <c r="M79" i="13" s="1"/>
  <c r="AM79" i="13"/>
  <c r="J71" i="16"/>
  <c r="L71" i="16"/>
  <c r="M71" i="16" s="1"/>
  <c r="AQ71" i="15"/>
  <c r="J64" i="13"/>
  <c r="L64" i="13"/>
  <c r="M64" i="13" s="1"/>
  <c r="AH57" i="15"/>
  <c r="AR50" i="5"/>
  <c r="J43" i="17"/>
  <c r="AI30" i="5"/>
  <c r="J37" i="17"/>
  <c r="L37" i="17" s="1"/>
  <c r="M37" i="17" s="1"/>
  <c r="F37" i="2"/>
  <c r="X118" i="2"/>
  <c r="AI71" i="5"/>
  <c r="J23" i="5"/>
  <c r="P23" i="5" s="1"/>
  <c r="Q23" i="5" s="1"/>
  <c r="X48" i="2"/>
  <c r="G22" i="11" s="1"/>
  <c r="R13" i="2"/>
  <c r="AD27" i="2"/>
  <c r="H16" i="11" s="1"/>
  <c r="AJ118" i="2"/>
  <c r="AI16" i="5"/>
  <c r="AD48" i="2"/>
  <c r="AD55" i="2"/>
  <c r="H24" i="11" s="1"/>
  <c r="AJ55" i="2"/>
  <c r="I24" i="11" s="1"/>
  <c r="K165" i="2"/>
  <c r="X69" i="2"/>
  <c r="AR23" i="5"/>
  <c r="F57" i="2"/>
  <c r="G92" i="5"/>
  <c r="I92" i="5"/>
  <c r="L29" i="13"/>
  <c r="M29" i="13"/>
  <c r="K34" i="13"/>
  <c r="G201" i="13" s="1"/>
  <c r="M43" i="13"/>
  <c r="L91" i="13"/>
  <c r="M91" i="13"/>
  <c r="G67" i="15"/>
  <c r="I67" i="15"/>
  <c r="G106" i="15"/>
  <c r="I106" i="15" s="1"/>
  <c r="G17" i="17"/>
  <c r="I17" i="17"/>
  <c r="AM101" i="16"/>
  <c r="AV37" i="13"/>
  <c r="AM23" i="13"/>
  <c r="J16" i="13"/>
  <c r="L16" i="13" s="1"/>
  <c r="M16" i="13" s="1"/>
  <c r="AR116" i="5"/>
  <c r="G42" i="11"/>
  <c r="J115" i="17"/>
  <c r="J114" i="16"/>
  <c r="L114" i="16" s="1"/>
  <c r="L104" i="16"/>
  <c r="M104" i="16" s="1"/>
  <c r="AJ89" i="2"/>
  <c r="AL89" i="16"/>
  <c r="J79" i="5"/>
  <c r="P79" i="5"/>
  <c r="Q79" i="5" s="1"/>
  <c r="AV79" i="13"/>
  <c r="AV64" i="13"/>
  <c r="J57" i="13"/>
  <c r="L57" i="13" s="1"/>
  <c r="M57" i="13" s="1"/>
  <c r="AL57" i="16"/>
  <c r="AL50" i="16"/>
  <c r="AQ43" i="15"/>
  <c r="J30" i="15"/>
  <c r="L30" i="15"/>
  <c r="M30" i="15" s="1"/>
  <c r="AL37" i="16"/>
  <c r="BA103" i="5"/>
  <c r="AI92" i="5"/>
  <c r="AM116" i="13"/>
  <c r="AM118" i="13" s="1"/>
  <c r="AQ115" i="15"/>
  <c r="AQ118" i="15"/>
  <c r="J79" i="15"/>
  <c r="L79" i="15" s="1"/>
  <c r="M79" i="15"/>
  <c r="AM57" i="13"/>
  <c r="J16" i="15"/>
  <c r="L16" i="15" s="1"/>
  <c r="M16" i="15" s="1"/>
  <c r="AR30" i="5"/>
  <c r="AD34" i="2"/>
  <c r="H15" i="16"/>
  <c r="N93" i="13"/>
  <c r="G93" i="5"/>
  <c r="I93" i="5" s="1"/>
  <c r="N104" i="13"/>
  <c r="N104" i="15" s="1"/>
  <c r="P104" i="15"/>
  <c r="Q104" i="15" s="1"/>
  <c r="G104" i="5"/>
  <c r="I104" i="5" s="1"/>
  <c r="X38" i="15"/>
  <c r="Y38" i="15" s="1"/>
  <c r="R38" i="16"/>
  <c r="T38" i="16" s="1"/>
  <c r="U38" i="16" s="1"/>
  <c r="R38" i="17"/>
  <c r="T38" i="17" s="1"/>
  <c r="U38" i="17" s="1"/>
  <c r="R105" i="15"/>
  <c r="R101" i="15" s="1"/>
  <c r="AE101" i="13"/>
  <c r="I249" i="13" s="1"/>
  <c r="G105" i="13"/>
  <c r="I105" i="13"/>
  <c r="V36" i="16"/>
  <c r="V36" i="17" s="1"/>
  <c r="G36" i="15"/>
  <c r="I36" i="15" s="1"/>
  <c r="H82" i="17"/>
  <c r="H82" i="13"/>
  <c r="N51" i="13"/>
  <c r="AA48" i="5"/>
  <c r="H213" i="5"/>
  <c r="N81" i="17"/>
  <c r="P81" i="17"/>
  <c r="Q81" i="17" s="1"/>
  <c r="N81" i="16"/>
  <c r="P81" i="16" s="1"/>
  <c r="Q81" i="16"/>
  <c r="N105" i="13"/>
  <c r="N105" i="15"/>
  <c r="P105" i="15" s="1"/>
  <c r="Q105" i="15" s="1"/>
  <c r="G105" i="5"/>
  <c r="I105" i="5"/>
  <c r="G51" i="5"/>
  <c r="I51" i="5"/>
  <c r="G72" i="5"/>
  <c r="I72" i="5" s="1"/>
  <c r="I69" i="5" s="1"/>
  <c r="AJ101" i="5"/>
  <c r="AS101" i="5"/>
  <c r="J249" i="5" s="1"/>
  <c r="AS20" i="5"/>
  <c r="J189" i="5" s="1"/>
  <c r="X67" i="15"/>
  <c r="Y67" i="15" s="1"/>
  <c r="R67" i="16"/>
  <c r="T67" i="16" s="1"/>
  <c r="U67" i="16"/>
  <c r="K13" i="13"/>
  <c r="G183" i="13"/>
  <c r="L15" i="13"/>
  <c r="M15" i="13"/>
  <c r="K13" i="15"/>
  <c r="G183" i="15" s="1"/>
  <c r="AR89" i="15"/>
  <c r="G117" i="15"/>
  <c r="I117" i="15" s="1"/>
  <c r="G64" i="17"/>
  <c r="I64" i="17" s="1"/>
  <c r="W27" i="17"/>
  <c r="J195" i="17" s="1"/>
  <c r="W34" i="17"/>
  <c r="J201" i="17" s="1"/>
  <c r="W48" i="17"/>
  <c r="J213" i="17" s="1"/>
  <c r="W62" i="17"/>
  <c r="J225" i="17" s="1"/>
  <c r="W77" i="17"/>
  <c r="J237" i="17" s="1"/>
  <c r="W89" i="17"/>
  <c r="W101" i="17"/>
  <c r="J249" i="17" s="1"/>
  <c r="T81" i="13"/>
  <c r="U81" i="13" s="1"/>
  <c r="R73" i="17"/>
  <c r="T73" i="17" s="1"/>
  <c r="U73" i="17"/>
  <c r="R66" i="16"/>
  <c r="T66" i="16"/>
  <c r="U66" i="16" s="1"/>
  <c r="R67" i="17"/>
  <c r="T67" i="17" s="1"/>
  <c r="U67" i="17" s="1"/>
  <c r="G36" i="17"/>
  <c r="I36" i="17"/>
  <c r="L103" i="17"/>
  <c r="M103" i="17"/>
  <c r="L72" i="15"/>
  <c r="M72" i="15" s="1"/>
  <c r="L74" i="13"/>
  <c r="M74" i="13"/>
  <c r="L17" i="16"/>
  <c r="M17" i="16"/>
  <c r="L36" i="16"/>
  <c r="M36" i="16"/>
  <c r="P117" i="5"/>
  <c r="Q117" i="5" s="1"/>
  <c r="L71" i="17"/>
  <c r="M71" i="17"/>
  <c r="L58" i="16"/>
  <c r="M58" i="16"/>
  <c r="L31" i="15"/>
  <c r="M31" i="15"/>
  <c r="G16" i="13"/>
  <c r="I16" i="13" s="1"/>
  <c r="Z64" i="17"/>
  <c r="AF64" i="17"/>
  <c r="AG64" i="17" s="1"/>
  <c r="AM62" i="16"/>
  <c r="K225" i="16" s="1"/>
  <c r="K89" i="16"/>
  <c r="Z93" i="17"/>
  <c r="AF93" i="17"/>
  <c r="AG93" i="17" s="1"/>
  <c r="AM89" i="16"/>
  <c r="S13" i="16"/>
  <c r="I183" i="16"/>
  <c r="S20" i="16"/>
  <c r="I189" i="16"/>
  <c r="S101" i="16"/>
  <c r="I249" i="16"/>
  <c r="K13" i="17"/>
  <c r="G183" i="17"/>
  <c r="K41" i="17"/>
  <c r="G207" i="17"/>
  <c r="O101" i="17"/>
  <c r="H249" i="17"/>
  <c r="N82" i="15"/>
  <c r="P82" i="15"/>
  <c r="Q82" i="15" s="1"/>
  <c r="T82" i="13"/>
  <c r="U82" i="13" s="1"/>
  <c r="N114" i="13"/>
  <c r="T114" i="13" s="1"/>
  <c r="AA118" i="5"/>
  <c r="H255" i="5" s="1"/>
  <c r="X79" i="15"/>
  <c r="Y79" i="15" s="1"/>
  <c r="G94" i="13"/>
  <c r="I94" i="13"/>
  <c r="L94" i="13"/>
  <c r="M94" i="13" s="1"/>
  <c r="V30" i="16"/>
  <c r="V30" i="17" s="1"/>
  <c r="X30" i="17" s="1"/>
  <c r="Y30" i="17" s="1"/>
  <c r="G30" i="15"/>
  <c r="I30" i="15"/>
  <c r="G52" i="15"/>
  <c r="I52" i="15" s="1"/>
  <c r="N74" i="17"/>
  <c r="P74" i="17"/>
  <c r="Q74" i="17" s="1"/>
  <c r="N74" i="16"/>
  <c r="P74" i="16"/>
  <c r="Q74" i="16" s="1"/>
  <c r="T74" i="13"/>
  <c r="U74" i="13" s="1"/>
  <c r="R66" i="17"/>
  <c r="T66" i="17"/>
  <c r="U66" i="17"/>
  <c r="N94" i="13"/>
  <c r="G94" i="5"/>
  <c r="I94" i="5"/>
  <c r="AJ118" i="5"/>
  <c r="I255" i="5" s="1"/>
  <c r="AS89" i="5"/>
  <c r="AS96" i="5" s="1"/>
  <c r="AS34" i="5"/>
  <c r="J201" i="5" s="1"/>
  <c r="X45" i="15"/>
  <c r="Y45" i="15" s="1"/>
  <c r="R45" i="17"/>
  <c r="T45" i="17" s="1"/>
  <c r="U45" i="17" s="1"/>
  <c r="R45" i="16"/>
  <c r="T45" i="16"/>
  <c r="U45" i="16"/>
  <c r="R114" i="15"/>
  <c r="R114" i="17" s="1"/>
  <c r="AE118" i="13"/>
  <c r="I255" i="13"/>
  <c r="L22" i="13"/>
  <c r="M22" i="13" s="1"/>
  <c r="K41" i="15"/>
  <c r="G207" i="15" s="1"/>
  <c r="K48" i="15"/>
  <c r="G213" i="15" s="1"/>
  <c r="G50" i="15"/>
  <c r="I50" i="15" s="1"/>
  <c r="I48" i="15" s="1"/>
  <c r="K69" i="15"/>
  <c r="G231" i="15" s="1"/>
  <c r="K77" i="15"/>
  <c r="G237" i="15" s="1"/>
  <c r="V93" i="17"/>
  <c r="X93" i="17" s="1"/>
  <c r="Y93" i="17" s="1"/>
  <c r="AB93" i="16"/>
  <c r="AC93" i="16"/>
  <c r="AR101" i="15"/>
  <c r="K249" i="15"/>
  <c r="G105" i="15"/>
  <c r="I105" i="15" s="1"/>
  <c r="W41" i="17"/>
  <c r="N82" i="16"/>
  <c r="P82" i="16"/>
  <c r="Q82" i="16"/>
  <c r="N81" i="15"/>
  <c r="P18" i="15"/>
  <c r="Q18" i="15"/>
  <c r="AA101" i="5"/>
  <c r="H249" i="5"/>
  <c r="V104" i="17"/>
  <c r="X104" i="17"/>
  <c r="Y104" i="17"/>
  <c r="X91" i="17"/>
  <c r="Y91" i="17"/>
  <c r="G93" i="13"/>
  <c r="I93" i="13" s="1"/>
  <c r="L106" i="13"/>
  <c r="M106" i="13" s="1"/>
  <c r="L104" i="15"/>
  <c r="M104" i="15"/>
  <c r="L46" i="16"/>
  <c r="M46" i="16"/>
  <c r="L36" i="17"/>
  <c r="M36" i="17" s="1"/>
  <c r="L116" i="15"/>
  <c r="M116" i="15" s="1"/>
  <c r="L58" i="17"/>
  <c r="M58" i="17"/>
  <c r="L52" i="16"/>
  <c r="M52" i="16"/>
  <c r="L15" i="15"/>
  <c r="M15" i="15" s="1"/>
  <c r="L22" i="15"/>
  <c r="M22" i="15" s="1"/>
  <c r="L24" i="16"/>
  <c r="M24" i="16"/>
  <c r="K20" i="16"/>
  <c r="G189" i="16"/>
  <c r="K41" i="16"/>
  <c r="G207" i="16" s="1"/>
  <c r="K48" i="16"/>
  <c r="G213" i="16" s="1"/>
  <c r="Z59" i="17"/>
  <c r="AF59" i="17"/>
  <c r="AG59" i="17" s="1"/>
  <c r="L39" i="13"/>
  <c r="M39" i="13" s="1"/>
  <c r="L106" i="16"/>
  <c r="M106" i="16" s="1"/>
  <c r="L93" i="15"/>
  <c r="M93" i="15" s="1"/>
  <c r="L74" i="17"/>
  <c r="M74" i="17" s="1"/>
  <c r="L65" i="15"/>
  <c r="M65" i="15" s="1"/>
  <c r="L59" i="17"/>
  <c r="M59" i="17"/>
  <c r="L50" i="15"/>
  <c r="M50" i="15"/>
  <c r="L51" i="16"/>
  <c r="M51" i="16" s="1"/>
  <c r="L44" i="15"/>
  <c r="M44" i="15"/>
  <c r="L45" i="16"/>
  <c r="M45" i="16" s="1"/>
  <c r="L46" i="17"/>
  <c r="M46" i="17" s="1"/>
  <c r="L25" i="15"/>
  <c r="M25" i="15" s="1"/>
  <c r="L32" i="15"/>
  <c r="M32" i="15"/>
  <c r="L38" i="15"/>
  <c r="M38" i="15" s="1"/>
  <c r="L39" i="16"/>
  <c r="M39" i="16"/>
  <c r="L117" i="17"/>
  <c r="M117" i="17"/>
  <c r="L105" i="15"/>
  <c r="M105" i="15"/>
  <c r="L82" i="17"/>
  <c r="M82" i="17" s="1"/>
  <c r="L71" i="15"/>
  <c r="M71" i="15"/>
  <c r="L60" i="13"/>
  <c r="M60" i="13"/>
  <c r="L52" i="17"/>
  <c r="M52" i="17"/>
  <c r="L16" i="17"/>
  <c r="M16" i="17" s="1"/>
  <c r="L24" i="17"/>
  <c r="M24" i="17"/>
  <c r="L29" i="16"/>
  <c r="M29" i="16"/>
  <c r="L31" i="17"/>
  <c r="M31" i="17"/>
  <c r="G50" i="5"/>
  <c r="I50" i="5" s="1"/>
  <c r="K101" i="16"/>
  <c r="G249" i="16"/>
  <c r="G31" i="17"/>
  <c r="I31" i="17"/>
  <c r="O62" i="17"/>
  <c r="H225" i="17"/>
  <c r="P53" i="15"/>
  <c r="Q53" i="15" s="1"/>
  <c r="L46" i="13"/>
  <c r="M46" i="13"/>
  <c r="L103" i="16"/>
  <c r="M103" i="16"/>
  <c r="L59" i="15"/>
  <c r="M59" i="15"/>
  <c r="L117" i="13"/>
  <c r="M117" i="13" s="1"/>
  <c r="L94" i="15"/>
  <c r="M94" i="15"/>
  <c r="L81" i="16"/>
  <c r="M81" i="16"/>
  <c r="L73" i="16"/>
  <c r="M73" i="16"/>
  <c r="L66" i="15"/>
  <c r="M66" i="15" s="1"/>
  <c r="L60" i="15"/>
  <c r="M60" i="15"/>
  <c r="L53" i="15"/>
  <c r="M53" i="15"/>
  <c r="L43" i="17"/>
  <c r="M43" i="17"/>
  <c r="L15" i="17"/>
  <c r="M15" i="17" s="1"/>
  <c r="L22" i="17"/>
  <c r="M22" i="17"/>
  <c r="G53" i="5"/>
  <c r="I53" i="5"/>
  <c r="AW89" i="13"/>
  <c r="AW118" i="13"/>
  <c r="K255" i="13"/>
  <c r="AR20" i="15"/>
  <c r="K189" i="15" s="1"/>
  <c r="K20" i="15"/>
  <c r="G189" i="15" s="1"/>
  <c r="X80" i="17"/>
  <c r="Y80" i="17" s="1"/>
  <c r="G81" i="15"/>
  <c r="I81" i="15"/>
  <c r="O34" i="15"/>
  <c r="H201" i="15" s="1"/>
  <c r="O48" i="15"/>
  <c r="H213" i="15" s="1"/>
  <c r="O41" i="16"/>
  <c r="H207" i="16" s="1"/>
  <c r="K77" i="16"/>
  <c r="G237" i="16"/>
  <c r="O77" i="17"/>
  <c r="H237" i="17" s="1"/>
  <c r="O118" i="17"/>
  <c r="H255" i="17" s="1"/>
  <c r="N17" i="13"/>
  <c r="G17" i="5"/>
  <c r="I17" i="5"/>
  <c r="N23" i="13"/>
  <c r="T23" i="13"/>
  <c r="U23" i="13"/>
  <c r="AA20" i="5"/>
  <c r="H189" i="5" s="1"/>
  <c r="G44" i="5"/>
  <c r="I44" i="5" s="1"/>
  <c r="V22" i="16"/>
  <c r="V20" i="16" s="1"/>
  <c r="AI20" i="15"/>
  <c r="J189" i="15"/>
  <c r="G22" i="15"/>
  <c r="I22" i="15" s="1"/>
  <c r="N115" i="13"/>
  <c r="T115" i="13" s="1"/>
  <c r="U115" i="13" s="1"/>
  <c r="G115" i="5"/>
  <c r="I115" i="5"/>
  <c r="R91" i="15"/>
  <c r="X91" i="15" s="1"/>
  <c r="Y91" i="15" s="1"/>
  <c r="AE89" i="13"/>
  <c r="G15" i="13"/>
  <c r="I15" i="13"/>
  <c r="G36" i="13"/>
  <c r="I36" i="13"/>
  <c r="V45" i="16"/>
  <c r="G45" i="15"/>
  <c r="I45" i="15"/>
  <c r="V59" i="16"/>
  <c r="AB59" i="16"/>
  <c r="AC59" i="16"/>
  <c r="G59" i="15"/>
  <c r="I59" i="15" s="1"/>
  <c r="V114" i="16"/>
  <c r="V114" i="17" s="1"/>
  <c r="AI118" i="15"/>
  <c r="J255" i="15" s="1"/>
  <c r="G65" i="15"/>
  <c r="I65" i="15"/>
  <c r="G82" i="15"/>
  <c r="I82" i="15" s="1"/>
  <c r="L17" i="13"/>
  <c r="M17" i="13" s="1"/>
  <c r="AN69" i="13"/>
  <c r="J231" i="13" s="1"/>
  <c r="AW77" i="13"/>
  <c r="K237" i="13"/>
  <c r="AR13" i="15"/>
  <c r="G23" i="15"/>
  <c r="I23" i="15"/>
  <c r="AR55" i="15"/>
  <c r="K219" i="15"/>
  <c r="X60" i="17"/>
  <c r="Y60" i="17"/>
  <c r="X72" i="17"/>
  <c r="Y72" i="17" s="1"/>
  <c r="AR118" i="15"/>
  <c r="K255" i="15"/>
  <c r="X115" i="17"/>
  <c r="Y115" i="17"/>
  <c r="X117" i="17"/>
  <c r="Y117" i="17"/>
  <c r="O13" i="15"/>
  <c r="H183" i="15" s="1"/>
  <c r="O20" i="15"/>
  <c r="H189" i="15"/>
  <c r="O27" i="15"/>
  <c r="H195" i="15"/>
  <c r="O62" i="15"/>
  <c r="H225" i="15"/>
  <c r="O69" i="15"/>
  <c r="H231" i="15" s="1"/>
  <c r="O77" i="15"/>
  <c r="H237" i="15"/>
  <c r="O89" i="15"/>
  <c r="O118" i="15"/>
  <c r="H255" i="15" s="1"/>
  <c r="O20" i="16"/>
  <c r="H189" i="16" s="1"/>
  <c r="S55" i="16"/>
  <c r="I219" i="16" s="1"/>
  <c r="S62" i="16"/>
  <c r="I225" i="16"/>
  <c r="S41" i="17"/>
  <c r="I207" i="17"/>
  <c r="O48" i="17"/>
  <c r="H213" i="17"/>
  <c r="S48" i="17"/>
  <c r="I213" i="17" s="1"/>
  <c r="G53" i="17"/>
  <c r="I53" i="17"/>
  <c r="G82" i="17"/>
  <c r="I82" i="17"/>
  <c r="AD20" i="2"/>
  <c r="H14" i="11" s="1"/>
  <c r="J155" i="2"/>
  <c r="AA13" i="5"/>
  <c r="AA85" i="5" s="1"/>
  <c r="N85" i="13" s="1"/>
  <c r="G25" i="5"/>
  <c r="I25" i="5" s="1"/>
  <c r="G23" i="5"/>
  <c r="I23" i="5" s="1"/>
  <c r="G65" i="5"/>
  <c r="I65" i="5"/>
  <c r="G80" i="5"/>
  <c r="I80" i="5" s="1"/>
  <c r="G117" i="5"/>
  <c r="G38" i="15"/>
  <c r="I38" i="15"/>
  <c r="W69" i="17"/>
  <c r="J231" i="17"/>
  <c r="S69" i="17"/>
  <c r="I231" i="17" s="1"/>
  <c r="AX111" i="5"/>
  <c r="AX120" i="5" s="1"/>
  <c r="AW34" i="13"/>
  <c r="K201" i="13" s="1"/>
  <c r="AN77" i="13"/>
  <c r="J237" i="13"/>
  <c r="AN108" i="5"/>
  <c r="AP108" i="5"/>
  <c r="AP111" i="5"/>
  <c r="AP120" i="5" s="1"/>
  <c r="I106" i="16"/>
  <c r="G18" i="17"/>
  <c r="I18" i="17"/>
  <c r="G23" i="17"/>
  <c r="I23" i="17" s="1"/>
  <c r="G114" i="17"/>
  <c r="I114" i="17"/>
  <c r="T65" i="17"/>
  <c r="U65" i="17"/>
  <c r="T92" i="16"/>
  <c r="U92" i="16"/>
  <c r="S27" i="16"/>
  <c r="S41" i="16"/>
  <c r="I207" i="16" s="1"/>
  <c r="S48" i="16"/>
  <c r="I213" i="16" s="1"/>
  <c r="S69" i="16"/>
  <c r="I231" i="16" s="1"/>
  <c r="S77" i="16"/>
  <c r="I237" i="16"/>
  <c r="S89" i="16"/>
  <c r="S118" i="16"/>
  <c r="AR41" i="15"/>
  <c r="K207" i="15" s="1"/>
  <c r="AJ13" i="5"/>
  <c r="AJ85" i="5" s="1"/>
  <c r="AJ27" i="5"/>
  <c r="I195" i="5"/>
  <c r="AJ34" i="5"/>
  <c r="I201" i="5" s="1"/>
  <c r="AJ41" i="5"/>
  <c r="I207" i="5" s="1"/>
  <c r="AJ48" i="5"/>
  <c r="I213" i="5" s="1"/>
  <c r="AJ55" i="5"/>
  <c r="I219" i="5"/>
  <c r="AJ69" i="5"/>
  <c r="I231" i="5" s="1"/>
  <c r="AJ89" i="5"/>
  <c r="AJ96" i="5" s="1"/>
  <c r="AJ98" i="5" s="1"/>
  <c r="AS77" i="5"/>
  <c r="J237" i="5"/>
  <c r="AS69" i="5"/>
  <c r="J231" i="5" s="1"/>
  <c r="AS62" i="5"/>
  <c r="J225" i="5"/>
  <c r="AS55" i="5"/>
  <c r="J219" i="5"/>
  <c r="AS48" i="5"/>
  <c r="J213" i="5"/>
  <c r="AS41" i="5"/>
  <c r="J207" i="5" s="1"/>
  <c r="AS27" i="5"/>
  <c r="J195" i="5"/>
  <c r="AS13" i="5"/>
  <c r="J183" i="5"/>
  <c r="BB13" i="5"/>
  <c r="K183" i="5"/>
  <c r="BB20" i="5"/>
  <c r="K189" i="5" s="1"/>
  <c r="BB27" i="5"/>
  <c r="K195" i="5"/>
  <c r="BB34" i="5"/>
  <c r="K201" i="5"/>
  <c r="BB41" i="5"/>
  <c r="K207" i="5"/>
  <c r="BB48" i="5"/>
  <c r="K213" i="5" s="1"/>
  <c r="BB55" i="5"/>
  <c r="K219" i="5"/>
  <c r="BB62" i="5"/>
  <c r="K225" i="5"/>
  <c r="BB69" i="5"/>
  <c r="K231" i="5"/>
  <c r="BB77" i="5"/>
  <c r="K237" i="5" s="1"/>
  <c r="BB89" i="5"/>
  <c r="BB118" i="5"/>
  <c r="K255" i="5" s="1"/>
  <c r="AV118" i="13"/>
  <c r="H92" i="13"/>
  <c r="AH48" i="15"/>
  <c r="H17" i="13"/>
  <c r="AH101" i="15"/>
  <c r="V101" i="16"/>
  <c r="AI55" i="5"/>
  <c r="G15" i="17"/>
  <c r="I15" i="17"/>
  <c r="AD89" i="2"/>
  <c r="I108" i="2"/>
  <c r="K108" i="2"/>
  <c r="O108" i="2"/>
  <c r="Q108" i="2"/>
  <c r="U108" i="2"/>
  <c r="W108" i="2"/>
  <c r="AC108" i="2"/>
  <c r="AG108" i="2"/>
  <c r="AI108" i="2"/>
  <c r="F105" i="2"/>
  <c r="G79" i="15"/>
  <c r="I79" i="15"/>
  <c r="AR77" i="15"/>
  <c r="K237" i="15"/>
  <c r="AD69" i="13"/>
  <c r="S13" i="17"/>
  <c r="I183" i="17" s="1"/>
  <c r="G22" i="17"/>
  <c r="I22" i="17" s="1"/>
  <c r="G25" i="17"/>
  <c r="I25" i="17" s="1"/>
  <c r="G243" i="5"/>
  <c r="O108" i="5"/>
  <c r="I243" i="15"/>
  <c r="AZ108" i="5"/>
  <c r="AN20" i="13"/>
  <c r="J189" i="13"/>
  <c r="AW41" i="13"/>
  <c r="K207" i="13"/>
  <c r="AN118" i="13"/>
  <c r="J255" i="13" s="1"/>
  <c r="AR48" i="15"/>
  <c r="K213" i="15"/>
  <c r="AR62" i="15"/>
  <c r="K225" i="15"/>
  <c r="G60" i="17"/>
  <c r="I60" i="17"/>
  <c r="S62" i="17"/>
  <c r="I225" i="17" s="1"/>
  <c r="G38" i="13"/>
  <c r="I38" i="13"/>
  <c r="G71" i="13"/>
  <c r="I71" i="13"/>
  <c r="G73" i="13"/>
  <c r="I73" i="13"/>
  <c r="K69" i="17"/>
  <c r="G231" i="17" s="1"/>
  <c r="N73" i="16"/>
  <c r="N73" i="15"/>
  <c r="P73" i="15" s="1"/>
  <c r="Q73" i="15"/>
  <c r="N73" i="17"/>
  <c r="P73" i="17"/>
  <c r="Q73" i="17"/>
  <c r="T73" i="13"/>
  <c r="U73" i="13" s="1"/>
  <c r="N72" i="16"/>
  <c r="P72" i="16" s="1"/>
  <c r="Q72" i="16" s="1"/>
  <c r="T72" i="13"/>
  <c r="U72" i="13"/>
  <c r="N72" i="17"/>
  <c r="P72" i="17" s="1"/>
  <c r="Q72" i="17" s="1"/>
  <c r="N72" i="15"/>
  <c r="P72" i="15" s="1"/>
  <c r="Q72" i="15"/>
  <c r="Z118" i="5"/>
  <c r="G31" i="5"/>
  <c r="I31" i="5"/>
  <c r="G38" i="5"/>
  <c r="I38" i="5" s="1"/>
  <c r="G79" i="5"/>
  <c r="I79" i="5" s="1"/>
  <c r="G52" i="17"/>
  <c r="I52" i="17" s="1"/>
  <c r="I48" i="17" s="1"/>
  <c r="G117" i="17"/>
  <c r="I117" i="17"/>
  <c r="AA27" i="5"/>
  <c r="H195" i="5" s="1"/>
  <c r="AA34" i="5"/>
  <c r="H201" i="5" s="1"/>
  <c r="W108" i="5"/>
  <c r="AE77" i="13"/>
  <c r="I237" i="13" s="1"/>
  <c r="G80" i="13"/>
  <c r="I80" i="13"/>
  <c r="K41" i="13"/>
  <c r="G207" i="13"/>
  <c r="K62" i="13"/>
  <c r="G225" i="13"/>
  <c r="K89" i="15"/>
  <c r="K101" i="15"/>
  <c r="K118" i="15"/>
  <c r="G255" i="5"/>
  <c r="T58" i="13"/>
  <c r="U58" i="13"/>
  <c r="T18" i="13"/>
  <c r="U18" i="13"/>
  <c r="G243" i="16"/>
  <c r="N74" i="15"/>
  <c r="P74" i="15" s="1"/>
  <c r="Q74" i="15" s="1"/>
  <c r="G67" i="5"/>
  <c r="I67" i="5"/>
  <c r="AA62" i="5"/>
  <c r="H225" i="5"/>
  <c r="G32" i="5"/>
  <c r="I32" i="5" s="1"/>
  <c r="V108" i="5"/>
  <c r="X108" i="5"/>
  <c r="AG108" i="5"/>
  <c r="R36" i="15"/>
  <c r="AE34" i="13"/>
  <c r="I201" i="13"/>
  <c r="R59" i="15"/>
  <c r="G59" i="13"/>
  <c r="I59" i="13"/>
  <c r="R64" i="15"/>
  <c r="AE62" i="13"/>
  <c r="I225" i="13" s="1"/>
  <c r="AW62" i="13"/>
  <c r="K225" i="13"/>
  <c r="V37" i="16"/>
  <c r="V37" i="17" s="1"/>
  <c r="X37" i="17" s="1"/>
  <c r="Y37" i="17" s="1"/>
  <c r="AI34" i="15"/>
  <c r="J201" i="15" s="1"/>
  <c r="V51" i="16"/>
  <c r="V51" i="17"/>
  <c r="X51" i="17" s="1"/>
  <c r="Y51" i="17" s="1"/>
  <c r="AI48" i="15"/>
  <c r="J213" i="15" s="1"/>
  <c r="V53" i="16"/>
  <c r="V53" i="17" s="1"/>
  <c r="X53" i="17" s="1"/>
  <c r="Y53" i="17"/>
  <c r="G53" i="15"/>
  <c r="I53" i="15" s="1"/>
  <c r="Z29" i="17"/>
  <c r="AF29" i="17" s="1"/>
  <c r="AG29" i="17"/>
  <c r="AM27" i="16"/>
  <c r="N30" i="13"/>
  <c r="N30" i="17"/>
  <c r="P30" i="17" s="1"/>
  <c r="Q30" i="17" s="1"/>
  <c r="G30" i="5"/>
  <c r="I30" i="5" s="1"/>
  <c r="N37" i="13"/>
  <c r="N34" i="13" s="1"/>
  <c r="T34" i="13" s="1"/>
  <c r="U34" i="13"/>
  <c r="G37" i="5"/>
  <c r="I37" i="5" s="1"/>
  <c r="N46" i="13"/>
  <c r="N46" i="15" s="1"/>
  <c r="P46" i="15"/>
  <c r="Q46" i="15" s="1"/>
  <c r="G46" i="5"/>
  <c r="I46" i="5"/>
  <c r="N44" i="13"/>
  <c r="T44" i="13" s="1"/>
  <c r="U44" i="13" s="1"/>
  <c r="AA41" i="5"/>
  <c r="H207" i="5"/>
  <c r="N52" i="13"/>
  <c r="G52" i="5"/>
  <c r="I52" i="5"/>
  <c r="N71" i="13"/>
  <c r="N71" i="15" s="1"/>
  <c r="AA69" i="5"/>
  <c r="H231" i="5" s="1"/>
  <c r="N91" i="13"/>
  <c r="AA89" i="5"/>
  <c r="AA96" i="5"/>
  <c r="N96" i="13"/>
  <c r="AJ20" i="5"/>
  <c r="I189" i="5" s="1"/>
  <c r="G22" i="5"/>
  <c r="I22" i="5" s="1"/>
  <c r="R50" i="15"/>
  <c r="G50" i="13"/>
  <c r="I50" i="13"/>
  <c r="G25" i="13"/>
  <c r="I25" i="13" s="1"/>
  <c r="G67" i="13"/>
  <c r="I67" i="13"/>
  <c r="G117" i="13"/>
  <c r="I117" i="13"/>
  <c r="V16" i="16"/>
  <c r="V16" i="17"/>
  <c r="X16" i="17"/>
  <c r="Y16" i="17" s="1"/>
  <c r="G16" i="15"/>
  <c r="I16" i="15"/>
  <c r="V18" i="16"/>
  <c r="V18" i="17"/>
  <c r="X18" i="17" s="1"/>
  <c r="Y18" i="17" s="1"/>
  <c r="G18" i="15"/>
  <c r="I18" i="15" s="1"/>
  <c r="V32" i="16"/>
  <c r="V32" i="17"/>
  <c r="X32" i="17" s="1"/>
  <c r="Y32" i="17"/>
  <c r="G32" i="15"/>
  <c r="I32" i="15"/>
  <c r="V44" i="16"/>
  <c r="V44" i="17" s="1"/>
  <c r="X44" i="17" s="1"/>
  <c r="Y44" i="17" s="1"/>
  <c r="G44" i="15"/>
  <c r="I44" i="15"/>
  <c r="V46" i="16"/>
  <c r="V46" i="17"/>
  <c r="X46" i="17"/>
  <c r="Y46" i="17" s="1"/>
  <c r="G46" i="15"/>
  <c r="I46" i="15"/>
  <c r="V58" i="16"/>
  <c r="V58" i="17"/>
  <c r="X58" i="17" s="1"/>
  <c r="Y58" i="17" s="1"/>
  <c r="G58" i="15"/>
  <c r="I58" i="15" s="1"/>
  <c r="V74" i="16"/>
  <c r="V74" i="17"/>
  <c r="X74" i="17" s="1"/>
  <c r="Y74" i="17"/>
  <c r="G74" i="15"/>
  <c r="I74" i="15"/>
  <c r="V92" i="16"/>
  <c r="G92" i="15"/>
  <c r="I92" i="15" s="1"/>
  <c r="O101" i="15"/>
  <c r="H249" i="15" s="1"/>
  <c r="G103" i="15"/>
  <c r="I103" i="15" s="1"/>
  <c r="J243" i="16"/>
  <c r="Z50" i="17"/>
  <c r="Z48" i="17" s="1"/>
  <c r="AF48" i="17" s="1"/>
  <c r="AG48" i="17" s="1"/>
  <c r="AM48" i="16"/>
  <c r="K213" i="16"/>
  <c r="G79" i="17"/>
  <c r="I79" i="17"/>
  <c r="S77" i="17"/>
  <c r="I237" i="17" s="1"/>
  <c r="G82" i="5"/>
  <c r="I82" i="5"/>
  <c r="G18" i="5"/>
  <c r="I18" i="5"/>
  <c r="AN27" i="13"/>
  <c r="J195" i="13"/>
  <c r="AN34" i="13"/>
  <c r="J201" i="13" s="1"/>
  <c r="G57" i="13"/>
  <c r="I57" i="13"/>
  <c r="AN62" i="13"/>
  <c r="J225" i="13"/>
  <c r="G65" i="13"/>
  <c r="I65" i="13"/>
  <c r="I62" i="13" s="1"/>
  <c r="G114" i="13"/>
  <c r="I114" i="13" s="1"/>
  <c r="K101" i="13"/>
  <c r="G249" i="13"/>
  <c r="G37" i="15"/>
  <c r="I37" i="15"/>
  <c r="G39" i="15"/>
  <c r="I39" i="15"/>
  <c r="G51" i="15"/>
  <c r="I51" i="15" s="1"/>
  <c r="G57" i="15"/>
  <c r="I57" i="15"/>
  <c r="G60" i="15"/>
  <c r="I60" i="15"/>
  <c r="G72" i="15"/>
  <c r="I72" i="15"/>
  <c r="O48" i="16"/>
  <c r="H213" i="16" s="1"/>
  <c r="O89" i="16"/>
  <c r="O101" i="16"/>
  <c r="S34" i="17"/>
  <c r="I201" i="17"/>
  <c r="G38" i="17"/>
  <c r="I38" i="17"/>
  <c r="G43" i="17"/>
  <c r="I43" i="17" s="1"/>
  <c r="G44" i="17"/>
  <c r="I44" i="17"/>
  <c r="G46" i="17"/>
  <c r="I46" i="17"/>
  <c r="K62" i="17"/>
  <c r="G225" i="17"/>
  <c r="G67" i="17"/>
  <c r="I67" i="17" s="1"/>
  <c r="G73" i="17"/>
  <c r="I73" i="17"/>
  <c r="AM41" i="16"/>
  <c r="K207" i="16"/>
  <c r="AM20" i="16"/>
  <c r="K189" i="16"/>
  <c r="AR69" i="15"/>
  <c r="K231" i="15" s="1"/>
  <c r="AR27" i="15"/>
  <c r="K195" i="15"/>
  <c r="G115" i="15"/>
  <c r="I115" i="15"/>
  <c r="AI55" i="15"/>
  <c r="J219" i="15"/>
  <c r="AW55" i="13"/>
  <c r="K219" i="13" s="1"/>
  <c r="AW48" i="13"/>
  <c r="K213" i="13"/>
  <c r="AW20" i="13"/>
  <c r="K189" i="13"/>
  <c r="AW13" i="13"/>
  <c r="AW85" i="13" s="1"/>
  <c r="K183" i="13"/>
  <c r="AN55" i="13"/>
  <c r="J219" i="13" s="1"/>
  <c r="AN48" i="13"/>
  <c r="J213" i="13"/>
  <c r="AN13" i="13"/>
  <c r="AN85" i="13" s="1"/>
  <c r="J183" i="13"/>
  <c r="G115" i="13"/>
  <c r="I115" i="13"/>
  <c r="G82" i="13"/>
  <c r="I82" i="13" s="1"/>
  <c r="G79" i="13"/>
  <c r="I79" i="13"/>
  <c r="AE41" i="13"/>
  <c r="I207" i="13"/>
  <c r="K34" i="16"/>
  <c r="G201" i="16"/>
  <c r="AJ77" i="5"/>
  <c r="AE84" i="5"/>
  <c r="AE86" i="5"/>
  <c r="N117" i="16"/>
  <c r="P117" i="16"/>
  <c r="Q117" i="16" s="1"/>
  <c r="N117" i="17"/>
  <c r="P117" i="17"/>
  <c r="Q117" i="17" s="1"/>
  <c r="N117" i="15"/>
  <c r="P117" i="15"/>
  <c r="Q117" i="15" s="1"/>
  <c r="T117" i="13"/>
  <c r="U117" i="13" s="1"/>
  <c r="T116" i="13"/>
  <c r="U116" i="13"/>
  <c r="N116" i="17"/>
  <c r="P116" i="17" s="1"/>
  <c r="Q116" i="17" s="1"/>
  <c r="N116" i="15"/>
  <c r="P116" i="15"/>
  <c r="Q116" i="15" s="1"/>
  <c r="N116" i="16"/>
  <c r="P116" i="16"/>
  <c r="Q116" i="16" s="1"/>
  <c r="T106" i="13"/>
  <c r="U106" i="13"/>
  <c r="N106" i="16"/>
  <c r="N106" i="17"/>
  <c r="N106" i="15"/>
  <c r="T103" i="13"/>
  <c r="U103" i="13"/>
  <c r="N103" i="17"/>
  <c r="N103" i="15"/>
  <c r="N103" i="16"/>
  <c r="N105" i="16"/>
  <c r="P105" i="16"/>
  <c r="Q105" i="16" s="1"/>
  <c r="T92" i="13"/>
  <c r="U92" i="13"/>
  <c r="N92" i="16"/>
  <c r="N92" i="17"/>
  <c r="P92" i="17"/>
  <c r="Q92" i="17" s="1"/>
  <c r="N92" i="15"/>
  <c r="N94" i="15"/>
  <c r="P94" i="15"/>
  <c r="Q94" i="15" s="1"/>
  <c r="G81" i="5"/>
  <c r="I81" i="5"/>
  <c r="G71" i="5"/>
  <c r="I71" i="5" s="1"/>
  <c r="G73" i="5"/>
  <c r="I73" i="5"/>
  <c r="T67" i="13"/>
  <c r="U67" i="13"/>
  <c r="N67" i="17"/>
  <c r="N67" i="16"/>
  <c r="N67" i="15"/>
  <c r="P67" i="15" s="1"/>
  <c r="T65" i="13"/>
  <c r="U65" i="13" s="1"/>
  <c r="N65" i="16"/>
  <c r="N65" i="15"/>
  <c r="N65" i="17"/>
  <c r="T66" i="13"/>
  <c r="U66" i="13"/>
  <c r="N66" i="16"/>
  <c r="N66" i="17"/>
  <c r="N66" i="15"/>
  <c r="N64" i="15"/>
  <c r="G66" i="5"/>
  <c r="I66" i="5"/>
  <c r="G59" i="5"/>
  <c r="I59" i="5"/>
  <c r="N46" i="17"/>
  <c r="P46" i="17" s="1"/>
  <c r="Q46" i="17" s="1"/>
  <c r="N45" i="16"/>
  <c r="N45" i="15"/>
  <c r="N45" i="17"/>
  <c r="T45" i="13"/>
  <c r="U45" i="13"/>
  <c r="N43" i="17"/>
  <c r="N38" i="16"/>
  <c r="T38" i="13"/>
  <c r="U38" i="13"/>
  <c r="N38" i="17"/>
  <c r="P38" i="17"/>
  <c r="Q38" i="17" s="1"/>
  <c r="N38" i="15"/>
  <c r="N36" i="15"/>
  <c r="T36" i="13"/>
  <c r="U36" i="13" s="1"/>
  <c r="N39" i="17"/>
  <c r="P39" i="17" s="1"/>
  <c r="Q39" i="17"/>
  <c r="N39" i="16"/>
  <c r="P39" i="16"/>
  <c r="Q39" i="16"/>
  <c r="N39" i="15"/>
  <c r="P39" i="15" s="1"/>
  <c r="Q39" i="15" s="1"/>
  <c r="T39" i="13"/>
  <c r="U39" i="13"/>
  <c r="G36" i="5"/>
  <c r="I36" i="5"/>
  <c r="T32" i="13"/>
  <c r="U32" i="13" s="1"/>
  <c r="N32" i="17"/>
  <c r="P32" i="17"/>
  <c r="Q32" i="17" s="1"/>
  <c r="N32" i="15"/>
  <c r="P32" i="15" s="1"/>
  <c r="Q32" i="15" s="1"/>
  <c r="N32" i="16"/>
  <c r="P32" i="16" s="1"/>
  <c r="Q32" i="16" s="1"/>
  <c r="N31" i="17"/>
  <c r="P31" i="17" s="1"/>
  <c r="Q31" i="17"/>
  <c r="T31" i="13"/>
  <c r="U31" i="13"/>
  <c r="N31" i="16"/>
  <c r="P31" i="16" s="1"/>
  <c r="Q31" i="16" s="1"/>
  <c r="N31" i="15"/>
  <c r="P31" i="15" s="1"/>
  <c r="Q31" i="15" s="1"/>
  <c r="N29" i="15"/>
  <c r="N25" i="17"/>
  <c r="P25" i="17"/>
  <c r="Q25" i="17" s="1"/>
  <c r="T25" i="13"/>
  <c r="U25" i="13"/>
  <c r="N25" i="16"/>
  <c r="P25" i="16"/>
  <c r="Q25" i="16" s="1"/>
  <c r="N25" i="15"/>
  <c r="P25" i="15" s="1"/>
  <c r="Q25" i="15" s="1"/>
  <c r="N24" i="16"/>
  <c r="P24" i="16"/>
  <c r="Q24" i="16" s="1"/>
  <c r="T24" i="13"/>
  <c r="U24" i="13" s="1"/>
  <c r="N24" i="17"/>
  <c r="P24" i="17"/>
  <c r="Q24" i="17" s="1"/>
  <c r="N24" i="15"/>
  <c r="P24" i="15"/>
  <c r="Q24" i="15" s="1"/>
  <c r="N22" i="15"/>
  <c r="N22" i="16"/>
  <c r="G24" i="5"/>
  <c r="I24" i="5"/>
  <c r="I20" i="5" s="1"/>
  <c r="K20" i="17"/>
  <c r="G189" i="17" s="1"/>
  <c r="AD48" i="13"/>
  <c r="AD55" i="13"/>
  <c r="H50" i="5"/>
  <c r="H50" i="16"/>
  <c r="H17" i="17"/>
  <c r="AI51" i="5"/>
  <c r="AI29" i="5"/>
  <c r="X13" i="2"/>
  <c r="I153" i="2"/>
  <c r="F38" i="2"/>
  <c r="AI58" i="5"/>
  <c r="X27" i="2"/>
  <c r="G16" i="11" s="1"/>
  <c r="I157" i="2"/>
  <c r="AI66" i="5"/>
  <c r="H39" i="13"/>
  <c r="H39" i="5"/>
  <c r="H50" i="13"/>
  <c r="H18" i="13"/>
  <c r="H18" i="15"/>
  <c r="H39" i="16"/>
  <c r="H50" i="15"/>
  <c r="H17" i="15"/>
  <c r="H15" i="13"/>
  <c r="H67" i="13"/>
  <c r="H15" i="5"/>
  <c r="H15" i="15"/>
  <c r="H59" i="15"/>
  <c r="AR118" i="5"/>
  <c r="G114" i="2"/>
  <c r="J115" i="5"/>
  <c r="P115" i="5" s="1"/>
  <c r="Q115" i="5" s="1"/>
  <c r="G181" i="2"/>
  <c r="J115" i="13"/>
  <c r="J115" i="16"/>
  <c r="L115" i="16" s="1"/>
  <c r="M115" i="16"/>
  <c r="J114" i="13"/>
  <c r="J114" i="17"/>
  <c r="L114" i="17" s="1"/>
  <c r="M114" i="17" s="1"/>
  <c r="J116" i="13"/>
  <c r="J116" i="16"/>
  <c r="L116" i="16" s="1"/>
  <c r="M116" i="16"/>
  <c r="E41" i="11"/>
  <c r="L77" i="2"/>
  <c r="E30" i="11"/>
  <c r="AR48" i="5"/>
  <c r="H59" i="5"/>
  <c r="H59" i="17"/>
  <c r="AM71" i="13"/>
  <c r="F71" i="2"/>
  <c r="H72" i="16"/>
  <c r="H72" i="17"/>
  <c r="H72" i="5"/>
  <c r="H204" i="2"/>
  <c r="M117" i="15"/>
  <c r="AI118" i="5"/>
  <c r="BA118" i="5"/>
  <c r="G175" i="2"/>
  <c r="G248" i="16" s="1"/>
  <c r="J104" i="5"/>
  <c r="P104" i="5"/>
  <c r="Q104" i="5" s="1"/>
  <c r="F104" i="2"/>
  <c r="J103" i="5"/>
  <c r="P103" i="5"/>
  <c r="Q103" i="5"/>
  <c r="F103" i="2"/>
  <c r="J106" i="5"/>
  <c r="F106" i="2"/>
  <c r="AR93" i="5"/>
  <c r="AH91" i="15"/>
  <c r="G210" i="2"/>
  <c r="J80" i="5"/>
  <c r="P80" i="5"/>
  <c r="Q80" i="5" s="1"/>
  <c r="J80" i="13"/>
  <c r="L80" i="13"/>
  <c r="M80" i="13" s="1"/>
  <c r="J80" i="17"/>
  <c r="L80" i="17" s="1"/>
  <c r="M80" i="17"/>
  <c r="J82" i="15"/>
  <c r="J82" i="16"/>
  <c r="H81" i="17"/>
  <c r="H82" i="16"/>
  <c r="H72" i="15"/>
  <c r="L115" i="17"/>
  <c r="M115" i="17" s="1"/>
  <c r="AM89" i="13"/>
  <c r="R20" i="2"/>
  <c r="L41" i="2"/>
  <c r="E20" i="11" s="1"/>
  <c r="AJ69" i="2"/>
  <c r="I28" i="11" s="1"/>
  <c r="L69" i="2"/>
  <c r="E28" i="11" s="1"/>
  <c r="AJ77" i="2"/>
  <c r="I30" i="11" s="1"/>
  <c r="K171" i="2"/>
  <c r="F91" i="2"/>
  <c r="F93" i="2"/>
  <c r="G115" i="2"/>
  <c r="AF92" i="17"/>
  <c r="AG92" i="17" s="1"/>
  <c r="Z89" i="17"/>
  <c r="R94" i="17"/>
  <c r="R94" i="16"/>
  <c r="X94" i="15"/>
  <c r="Y94" i="15" s="1"/>
  <c r="Z101" i="17"/>
  <c r="AF103" i="17"/>
  <c r="AG103" i="17" s="1"/>
  <c r="I249" i="5"/>
  <c r="S20" i="17"/>
  <c r="I189" i="17" s="1"/>
  <c r="S27" i="17"/>
  <c r="I195" i="17" s="1"/>
  <c r="G71" i="17"/>
  <c r="I71" i="17" s="1"/>
  <c r="O89" i="17"/>
  <c r="S89" i="17"/>
  <c r="I243" i="17"/>
  <c r="G94" i="17"/>
  <c r="I94" i="17"/>
  <c r="K249" i="16"/>
  <c r="BB101" i="5"/>
  <c r="H249" i="13"/>
  <c r="I249" i="15"/>
  <c r="O69" i="17"/>
  <c r="H231" i="17" s="1"/>
  <c r="G16" i="17"/>
  <c r="I16" i="17"/>
  <c r="O13" i="17"/>
  <c r="H183" i="17" s="1"/>
  <c r="O41" i="17"/>
  <c r="G51" i="17"/>
  <c r="I51" i="17"/>
  <c r="L51" i="17"/>
  <c r="M51" i="17" s="1"/>
  <c r="G92" i="17"/>
  <c r="I92" i="17"/>
  <c r="K89" i="17"/>
  <c r="O27" i="17"/>
  <c r="H195" i="17" s="1"/>
  <c r="G29" i="17"/>
  <c r="I29" i="17"/>
  <c r="G30" i="17"/>
  <c r="I30" i="17" s="1"/>
  <c r="K27" i="17"/>
  <c r="G195" i="17"/>
  <c r="O55" i="17"/>
  <c r="H219" i="17"/>
  <c r="G57" i="17"/>
  <c r="I57" i="17"/>
  <c r="G65" i="17"/>
  <c r="I65" i="17" s="1"/>
  <c r="L65" i="17"/>
  <c r="M65" i="17"/>
  <c r="J243" i="17"/>
  <c r="K101" i="17"/>
  <c r="G104" i="17"/>
  <c r="I104" i="17" s="1"/>
  <c r="G116" i="17"/>
  <c r="I116" i="17" s="1"/>
  <c r="L116" i="17"/>
  <c r="M116" i="17" s="1"/>
  <c r="W55" i="17"/>
  <c r="J219" i="17" s="1"/>
  <c r="L44" i="17"/>
  <c r="M44" i="17" s="1"/>
  <c r="L30" i="17"/>
  <c r="M30" i="17" s="1"/>
  <c r="L32" i="17"/>
  <c r="M32" i="17" s="1"/>
  <c r="L38" i="17"/>
  <c r="M38" i="17" s="1"/>
  <c r="L92" i="17"/>
  <c r="M92" i="17"/>
  <c r="L81" i="17"/>
  <c r="M81" i="17" s="1"/>
  <c r="L73" i="17"/>
  <c r="M73" i="17" s="1"/>
  <c r="X23" i="17"/>
  <c r="Y23" i="17" s="1"/>
  <c r="X25" i="17"/>
  <c r="Y25" i="17"/>
  <c r="X65" i="17"/>
  <c r="Y65" i="17" s="1"/>
  <c r="X67" i="17"/>
  <c r="Y67" i="17" s="1"/>
  <c r="O34" i="17"/>
  <c r="G37" i="17"/>
  <c r="I37" i="17"/>
  <c r="I34" i="17" s="1"/>
  <c r="G39" i="17"/>
  <c r="I39" i="17" s="1"/>
  <c r="G50" i="17"/>
  <c r="I50" i="17"/>
  <c r="G103" i="17"/>
  <c r="I103" i="17"/>
  <c r="S101" i="17"/>
  <c r="I249" i="17"/>
  <c r="G105" i="17"/>
  <c r="I105" i="17" s="1"/>
  <c r="S118" i="17"/>
  <c r="AB24" i="16"/>
  <c r="AC24" i="16" s="1"/>
  <c r="AB52" i="16"/>
  <c r="AC52" i="16" s="1"/>
  <c r="AB66" i="16"/>
  <c r="AC66" i="16"/>
  <c r="AB72" i="16"/>
  <c r="AC72" i="16" s="1"/>
  <c r="AB115" i="16"/>
  <c r="AC115" i="16" s="1"/>
  <c r="G115" i="17"/>
  <c r="I115" i="17" s="1"/>
  <c r="I118" i="17" s="1"/>
  <c r="G103" i="13"/>
  <c r="I103" i="13"/>
  <c r="K55" i="13"/>
  <c r="G219" i="13" s="1"/>
  <c r="K69" i="13"/>
  <c r="G231" i="13" s="1"/>
  <c r="K89" i="13"/>
  <c r="K118" i="13"/>
  <c r="X187" i="13"/>
  <c r="K55" i="16"/>
  <c r="G219" i="16" s="1"/>
  <c r="K13" i="16"/>
  <c r="G183" i="16"/>
  <c r="O13" i="16"/>
  <c r="H183" i="16" s="1"/>
  <c r="O27" i="16"/>
  <c r="O55" i="16"/>
  <c r="H219" i="16"/>
  <c r="AB60" i="16"/>
  <c r="AC60" i="16" s="1"/>
  <c r="O62" i="16"/>
  <c r="H225" i="16"/>
  <c r="K62" i="16"/>
  <c r="G225" i="16"/>
  <c r="O77" i="16"/>
  <c r="H237" i="16" s="1"/>
  <c r="I103" i="16"/>
  <c r="AB117" i="16"/>
  <c r="AC117" i="16" s="1"/>
  <c r="K118" i="17"/>
  <c r="G255" i="17"/>
  <c r="K20" i="13"/>
  <c r="G189" i="13"/>
  <c r="G17" i="15"/>
  <c r="I17" i="15"/>
  <c r="G24" i="15"/>
  <c r="I24" i="15" s="1"/>
  <c r="G31" i="15"/>
  <c r="I31" i="15"/>
  <c r="G43" i="15"/>
  <c r="I43" i="15"/>
  <c r="G66" i="15"/>
  <c r="I66" i="15"/>
  <c r="G73" i="15"/>
  <c r="I73" i="15" s="1"/>
  <c r="G116" i="15"/>
  <c r="I116" i="15"/>
  <c r="K118" i="16"/>
  <c r="L25" i="13"/>
  <c r="M25" i="13" s="1"/>
  <c r="L18" i="13"/>
  <c r="M18" i="13"/>
  <c r="J41" i="17"/>
  <c r="L103" i="13"/>
  <c r="M103" i="13"/>
  <c r="E157" i="15"/>
  <c r="E157" i="16"/>
  <c r="E157" i="13"/>
  <c r="J249" i="15"/>
  <c r="J200" i="2"/>
  <c r="H192" i="2"/>
  <c r="K254" i="17"/>
  <c r="K256" i="17"/>
  <c r="K254" i="16"/>
  <c r="K254" i="15"/>
  <c r="K254" i="13"/>
  <c r="K254" i="5"/>
  <c r="K192" i="2"/>
  <c r="J194" i="2"/>
  <c r="K204" i="2"/>
  <c r="J34" i="5"/>
  <c r="H198" i="2"/>
  <c r="Z34" i="5"/>
  <c r="AR34" i="5"/>
  <c r="J192" i="2"/>
  <c r="AR13" i="5"/>
  <c r="H196" i="2"/>
  <c r="Z27" i="5"/>
  <c r="J36" i="5"/>
  <c r="F36" i="2"/>
  <c r="AV31" i="13"/>
  <c r="F31" i="2"/>
  <c r="J32" i="13"/>
  <c r="F32" i="2"/>
  <c r="J32" i="5"/>
  <c r="J29" i="5"/>
  <c r="F29" i="2"/>
  <c r="F29" i="17" s="1"/>
  <c r="F27" i="17" s="1"/>
  <c r="BA22" i="5"/>
  <c r="AJ20" i="2"/>
  <c r="I14" i="11" s="1"/>
  <c r="K155" i="2"/>
  <c r="AH24" i="15"/>
  <c r="AR24" i="5"/>
  <c r="AH22" i="15"/>
  <c r="AR22" i="5"/>
  <c r="AD24" i="13"/>
  <c r="AI24" i="5"/>
  <c r="AD22" i="13"/>
  <c r="AI22" i="5"/>
  <c r="F24" i="2"/>
  <c r="F22" i="2"/>
  <c r="L20" i="2"/>
  <c r="E14" i="11" s="1"/>
  <c r="G155" i="2"/>
  <c r="L13" i="2"/>
  <c r="E12" i="11" s="1"/>
  <c r="F16" i="2"/>
  <c r="AH43" i="15"/>
  <c r="AR43" i="5"/>
  <c r="AD43" i="13"/>
  <c r="X41" i="2"/>
  <c r="F45" i="2"/>
  <c r="Z43" i="5"/>
  <c r="R41" i="2"/>
  <c r="F20" i="11" s="1"/>
  <c r="F43" i="2"/>
  <c r="R48" i="2"/>
  <c r="F22" i="11" s="1"/>
  <c r="H163" i="2"/>
  <c r="Z51" i="5"/>
  <c r="J52" i="5"/>
  <c r="F52" i="2"/>
  <c r="AD62" i="2"/>
  <c r="H26" i="11" s="1"/>
  <c r="AD64" i="13"/>
  <c r="AI64" i="5"/>
  <c r="X62" i="2"/>
  <c r="F66" i="2"/>
  <c r="J64" i="5"/>
  <c r="L62" i="2"/>
  <c r="E26" i="11" s="1"/>
  <c r="AD73" i="13"/>
  <c r="AI73" i="5"/>
  <c r="F73" i="2"/>
  <c r="F73" i="13" s="1"/>
  <c r="AD77" i="2"/>
  <c r="H30" i="11" s="1"/>
  <c r="J171" i="2"/>
  <c r="Z80" i="5"/>
  <c r="F80" i="2"/>
  <c r="Z103" i="5"/>
  <c r="R101" i="2"/>
  <c r="G101" i="2" s="1"/>
  <c r="R30" i="15"/>
  <c r="R30" i="16"/>
  <c r="G30" i="13"/>
  <c r="I30" i="13" s="1"/>
  <c r="R44" i="15"/>
  <c r="G44" i="13"/>
  <c r="I44" i="13"/>
  <c r="R51" i="15"/>
  <c r="G51" i="13"/>
  <c r="I51" i="13"/>
  <c r="AE48" i="13"/>
  <c r="R58" i="15"/>
  <c r="G58" i="13"/>
  <c r="I58" i="13"/>
  <c r="AE55" i="13"/>
  <c r="I219" i="13"/>
  <c r="R74" i="15"/>
  <c r="G74" i="13"/>
  <c r="I74" i="13" s="1"/>
  <c r="G45" i="13"/>
  <c r="I45" i="13" s="1"/>
  <c r="G81" i="13"/>
  <c r="I81" i="13" s="1"/>
  <c r="K77" i="13"/>
  <c r="G237" i="13" s="1"/>
  <c r="G104" i="13"/>
  <c r="I104" i="13"/>
  <c r="V15" i="16"/>
  <c r="AI13" i="15"/>
  <c r="Z46" i="17"/>
  <c r="AF46" i="17" s="1"/>
  <c r="AG46" i="17" s="1"/>
  <c r="Z57" i="17"/>
  <c r="AM55" i="16"/>
  <c r="K219" i="16"/>
  <c r="Z73" i="17"/>
  <c r="AF73" i="17" s="1"/>
  <c r="AG73" i="17"/>
  <c r="Z114" i="17"/>
  <c r="AM118" i="16"/>
  <c r="K255" i="16" s="1"/>
  <c r="AH20" i="15"/>
  <c r="H92" i="5"/>
  <c r="H81" i="5"/>
  <c r="H18" i="5"/>
  <c r="H39" i="15"/>
  <c r="H81" i="15"/>
  <c r="AQ55" i="15"/>
  <c r="H92" i="15"/>
  <c r="AQ13" i="15"/>
  <c r="H17" i="5"/>
  <c r="H72" i="13"/>
  <c r="H82" i="5"/>
  <c r="H82" i="15"/>
  <c r="H59" i="13"/>
  <c r="I254" i="17"/>
  <c r="I254" i="16"/>
  <c r="I254" i="15"/>
  <c r="I256" i="15" s="1"/>
  <c r="I254" i="13"/>
  <c r="I254" i="5"/>
  <c r="AD69" i="2"/>
  <c r="AI69" i="5"/>
  <c r="J71" i="5"/>
  <c r="AE69" i="13"/>
  <c r="I231" i="13" s="1"/>
  <c r="AR20" i="5"/>
  <c r="G116" i="2"/>
  <c r="G116" i="16"/>
  <c r="I116" i="16" s="1"/>
  <c r="X20" i="2"/>
  <c r="R69" i="2"/>
  <c r="F28" i="11" s="1"/>
  <c r="AR45" i="5"/>
  <c r="F51" i="2"/>
  <c r="AI13" i="5"/>
  <c r="BA17" i="5"/>
  <c r="J196" i="2"/>
  <c r="BA13" i="5"/>
  <c r="X34" i="2"/>
  <c r="G18" i="11" s="1"/>
  <c r="L27" i="2"/>
  <c r="AR37" i="5"/>
  <c r="R62" i="2"/>
  <c r="F26" i="11" s="1"/>
  <c r="H167" i="2"/>
  <c r="L89" i="2"/>
  <c r="X89" i="2"/>
  <c r="AI45" i="5"/>
  <c r="AJ41" i="2"/>
  <c r="J73" i="5"/>
  <c r="Z45" i="5"/>
  <c r="AI37" i="5"/>
  <c r="K202" i="2"/>
  <c r="BA48" i="5"/>
  <c r="F46" i="2"/>
  <c r="J24" i="5"/>
  <c r="AI43" i="5"/>
  <c r="AR64" i="5"/>
  <c r="G64" i="5"/>
  <c r="I64" i="5"/>
  <c r="G43" i="5"/>
  <c r="I43" i="5"/>
  <c r="I41" i="5" s="1"/>
  <c r="G16" i="5"/>
  <c r="I16" i="5"/>
  <c r="BA36" i="5"/>
  <c r="AJ34" i="2"/>
  <c r="AH36" i="15"/>
  <c r="AR36" i="5"/>
  <c r="AD36" i="13"/>
  <c r="AI36" i="5"/>
  <c r="AV30" i="13"/>
  <c r="AJ27" i="2"/>
  <c r="I16" i="11" s="1"/>
  <c r="K157" i="2"/>
  <c r="Z30" i="5"/>
  <c r="F30" i="2"/>
  <c r="AD23" i="13"/>
  <c r="AI23" i="5"/>
  <c r="F23" i="2"/>
  <c r="Z25" i="5"/>
  <c r="F25" i="2"/>
  <c r="N60" i="13"/>
  <c r="G60" i="5"/>
  <c r="I60" i="5"/>
  <c r="N57" i="13"/>
  <c r="AA55" i="5"/>
  <c r="AA84" i="5" s="1"/>
  <c r="N84" i="13" s="1"/>
  <c r="H219" i="5"/>
  <c r="N79" i="13"/>
  <c r="AA77" i="5"/>
  <c r="H237" i="5"/>
  <c r="AH44" i="15"/>
  <c r="AR44" i="5"/>
  <c r="AD46" i="13"/>
  <c r="AI46" i="5"/>
  <c r="J50" i="13"/>
  <c r="J50" i="5"/>
  <c r="L48" i="2"/>
  <c r="E22" i="11" s="1"/>
  <c r="G163" i="2"/>
  <c r="Z60" i="5"/>
  <c r="F60" i="2"/>
  <c r="Z58" i="5"/>
  <c r="F58" i="2"/>
  <c r="G58" i="2" s="1"/>
  <c r="AD67" i="13"/>
  <c r="AI67" i="5"/>
  <c r="AD65" i="13"/>
  <c r="F65" i="2"/>
  <c r="F65" i="15" s="1"/>
  <c r="AD74" i="13"/>
  <c r="AI74" i="5"/>
  <c r="F74" i="2"/>
  <c r="F74" i="15" s="1"/>
  <c r="AD79" i="13"/>
  <c r="X77" i="2"/>
  <c r="X84" i="2" s="1"/>
  <c r="Z79" i="5"/>
  <c r="R77" i="2"/>
  <c r="L118" i="2"/>
  <c r="AD118" i="2"/>
  <c r="F41" i="11"/>
  <c r="R118" i="2"/>
  <c r="G29" i="5"/>
  <c r="I29" i="5" s="1"/>
  <c r="G45" i="5"/>
  <c r="I45" i="5" s="1"/>
  <c r="R15" i="15"/>
  <c r="AE13" i="13"/>
  <c r="AE85" i="13" s="1"/>
  <c r="R85" i="15" s="1"/>
  <c r="R23" i="15"/>
  <c r="G23" i="13"/>
  <c r="I23" i="13" s="1"/>
  <c r="AW27" i="13"/>
  <c r="K195" i="13" s="1"/>
  <c r="R37" i="15"/>
  <c r="G37" i="13"/>
  <c r="I37" i="13"/>
  <c r="R60" i="15"/>
  <c r="G60" i="13"/>
  <c r="I60" i="13" s="1"/>
  <c r="R72" i="15"/>
  <c r="G72" i="13"/>
  <c r="I72" i="13"/>
  <c r="AW69" i="13"/>
  <c r="K231" i="13" s="1"/>
  <c r="G29" i="13"/>
  <c r="I29" i="13" s="1"/>
  <c r="I27" i="13" s="1"/>
  <c r="K27" i="13"/>
  <c r="G195" i="13"/>
  <c r="L38" i="13"/>
  <c r="M38" i="13"/>
  <c r="G52" i="13"/>
  <c r="I52" i="13" s="1"/>
  <c r="V31" i="16"/>
  <c r="AI27" i="15"/>
  <c r="J195" i="15" s="1"/>
  <c r="G64" i="15"/>
  <c r="I64" i="15" s="1"/>
  <c r="V64" i="16"/>
  <c r="AI62" i="15"/>
  <c r="J225" i="15"/>
  <c r="G71" i="15"/>
  <c r="I71" i="15" s="1"/>
  <c r="I69" i="15" s="1"/>
  <c r="V71" i="16"/>
  <c r="AI69" i="15"/>
  <c r="J231" i="15"/>
  <c r="V73" i="17"/>
  <c r="AB73" i="16"/>
  <c r="AC73" i="16"/>
  <c r="V79" i="16"/>
  <c r="AI77" i="15"/>
  <c r="J237" i="15"/>
  <c r="V81" i="17"/>
  <c r="AB81" i="16"/>
  <c r="AC81" i="16" s="1"/>
  <c r="Z36" i="17"/>
  <c r="AM34" i="16"/>
  <c r="AM96" i="16" s="1"/>
  <c r="K201" i="16"/>
  <c r="O34" i="16"/>
  <c r="Z38" i="17"/>
  <c r="Z71" i="17"/>
  <c r="AM69" i="16"/>
  <c r="K231" i="16" s="1"/>
  <c r="Z80" i="17"/>
  <c r="AF80" i="17"/>
  <c r="AG80" i="17"/>
  <c r="AM77" i="16"/>
  <c r="K237" i="16"/>
  <c r="E154" i="16"/>
  <c r="E154" i="15"/>
  <c r="E154" i="13"/>
  <c r="G31" i="13"/>
  <c r="I31" i="13"/>
  <c r="R39" i="15"/>
  <c r="G39" i="13"/>
  <c r="I39" i="13"/>
  <c r="AN41" i="13"/>
  <c r="J207" i="13"/>
  <c r="R46" i="15"/>
  <c r="G46" i="13"/>
  <c r="I46" i="13"/>
  <c r="R53" i="15"/>
  <c r="G53" i="13"/>
  <c r="I53" i="13"/>
  <c r="AW101" i="13"/>
  <c r="R116" i="15"/>
  <c r="G116" i="13"/>
  <c r="G43" i="13"/>
  <c r="I43" i="13"/>
  <c r="I41" i="13" s="1"/>
  <c r="K48" i="13"/>
  <c r="G213" i="13" s="1"/>
  <c r="G64" i="13"/>
  <c r="I64" i="13" s="1"/>
  <c r="G66" i="13"/>
  <c r="I66" i="13" s="1"/>
  <c r="V17" i="17"/>
  <c r="X17" i="17" s="1"/>
  <c r="Y17" i="17" s="1"/>
  <c r="AB17" i="16"/>
  <c r="AC17" i="16"/>
  <c r="AR34" i="15"/>
  <c r="K201" i="15"/>
  <c r="V43" i="16"/>
  <c r="AI41" i="15"/>
  <c r="J207" i="15" s="1"/>
  <c r="G114" i="15"/>
  <c r="V116" i="17"/>
  <c r="X116" i="17"/>
  <c r="Y116" i="17" s="1"/>
  <c r="AB116" i="16"/>
  <c r="AC116" i="16"/>
  <c r="Z15" i="17"/>
  <c r="AM13" i="16"/>
  <c r="AM85" i="16" s="1"/>
  <c r="Z85" i="17" s="1"/>
  <c r="AB39" i="16"/>
  <c r="AC39" i="16" s="1"/>
  <c r="I243" i="16"/>
  <c r="O118" i="16"/>
  <c r="H255" i="16"/>
  <c r="AN101" i="13"/>
  <c r="J249" i="13"/>
  <c r="R115" i="17"/>
  <c r="R115" i="16"/>
  <c r="R117" i="17"/>
  <c r="R117" i="16"/>
  <c r="V50" i="17"/>
  <c r="X115" i="15"/>
  <c r="Y115" i="15" s="1"/>
  <c r="X117" i="15"/>
  <c r="Y117" i="15" s="1"/>
  <c r="Z20" i="17"/>
  <c r="AB23" i="16"/>
  <c r="AC23" i="16"/>
  <c r="AB25" i="16"/>
  <c r="AC25" i="16"/>
  <c r="AB38" i="16"/>
  <c r="AC38" i="16"/>
  <c r="AF43" i="17"/>
  <c r="AG43" i="17" s="1"/>
  <c r="Z62" i="17"/>
  <c r="AB65" i="16"/>
  <c r="AC65" i="16" s="1"/>
  <c r="AB67" i="16"/>
  <c r="AC67" i="16"/>
  <c r="AF79" i="17"/>
  <c r="AG79" i="17"/>
  <c r="AB80" i="16"/>
  <c r="AC80" i="16" s="1"/>
  <c r="AB82" i="16"/>
  <c r="AC82" i="16" s="1"/>
  <c r="K243" i="17"/>
  <c r="X66" i="17"/>
  <c r="Y66" i="17"/>
  <c r="AF22" i="17"/>
  <c r="AG22" i="17" s="1"/>
  <c r="X32" i="15"/>
  <c r="Y32" i="15"/>
  <c r="R32" i="16"/>
  <c r="R32" i="17"/>
  <c r="AE27" i="13"/>
  <c r="I195" i="13"/>
  <c r="R31" i="15"/>
  <c r="G32" i="13"/>
  <c r="I32" i="13" s="1"/>
  <c r="R24" i="17"/>
  <c r="X24" i="15"/>
  <c r="Y24" i="15"/>
  <c r="R24" i="16"/>
  <c r="R25" i="16"/>
  <c r="X25" i="15"/>
  <c r="Y25" i="15" s="1"/>
  <c r="R25" i="17"/>
  <c r="R22" i="17"/>
  <c r="AE20" i="13"/>
  <c r="I189" i="13"/>
  <c r="G22" i="13"/>
  <c r="I22" i="13"/>
  <c r="G24" i="13"/>
  <c r="I24" i="13" s="1"/>
  <c r="I20" i="13" s="1"/>
  <c r="R17" i="17"/>
  <c r="X17" i="15"/>
  <c r="Y17" i="15" s="1"/>
  <c r="R17" i="16"/>
  <c r="R18" i="17"/>
  <c r="X18" i="15"/>
  <c r="Y18" i="15"/>
  <c r="R18" i="16"/>
  <c r="G18" i="13"/>
  <c r="I18" i="13"/>
  <c r="G17" i="13"/>
  <c r="I17" i="13"/>
  <c r="R93" i="17"/>
  <c r="X93" i="15"/>
  <c r="Y93" i="15"/>
  <c r="R93" i="16"/>
  <c r="R89" i="16" s="1"/>
  <c r="X80" i="15"/>
  <c r="Y80" i="15"/>
  <c r="R80" i="17"/>
  <c r="R77" i="15"/>
  <c r="R80" i="16"/>
  <c r="R104" i="17"/>
  <c r="X104" i="15"/>
  <c r="Y104" i="15"/>
  <c r="R104" i="16"/>
  <c r="I13" i="16"/>
  <c r="I85" i="16" s="1"/>
  <c r="H115" i="16"/>
  <c r="G115" i="16"/>
  <c r="I115" i="16" s="1"/>
  <c r="G91" i="2"/>
  <c r="F91" i="13"/>
  <c r="F94" i="16"/>
  <c r="F94" i="17"/>
  <c r="F94" i="15"/>
  <c r="F94" i="13"/>
  <c r="F94" i="5"/>
  <c r="Z55" i="5"/>
  <c r="G93" i="2"/>
  <c r="F93" i="15"/>
  <c r="F93" i="13"/>
  <c r="F93" i="5"/>
  <c r="F93" i="16"/>
  <c r="F93" i="17"/>
  <c r="H114" i="15"/>
  <c r="G114" i="16"/>
  <c r="R183" i="5"/>
  <c r="X185" i="5"/>
  <c r="X186" i="5" s="1"/>
  <c r="X188" i="5" s="1"/>
  <c r="H117" i="16"/>
  <c r="G65" i="2"/>
  <c r="F65" i="16"/>
  <c r="F65" i="17"/>
  <c r="F65" i="5"/>
  <c r="F58" i="13"/>
  <c r="F58" i="5"/>
  <c r="F60" i="17"/>
  <c r="F60" i="15"/>
  <c r="F60" i="13"/>
  <c r="F60" i="5"/>
  <c r="G30" i="2"/>
  <c r="F30" i="17"/>
  <c r="F30" i="15"/>
  <c r="F30" i="5"/>
  <c r="G46" i="2"/>
  <c r="F46" i="16"/>
  <c r="F46" i="17"/>
  <c r="F46" i="15"/>
  <c r="F46" i="13"/>
  <c r="F46" i="5"/>
  <c r="G51" i="2"/>
  <c r="F51" i="17"/>
  <c r="F51" i="16"/>
  <c r="F51" i="15"/>
  <c r="F51" i="13"/>
  <c r="F48" i="13" s="1"/>
  <c r="F51" i="5"/>
  <c r="F73" i="15"/>
  <c r="F73" i="16"/>
  <c r="G52" i="2"/>
  <c r="F52" i="16"/>
  <c r="F52" i="15"/>
  <c r="F52" i="13"/>
  <c r="F52" i="17"/>
  <c r="F52" i="5"/>
  <c r="F48" i="5" s="1"/>
  <c r="G24" i="2"/>
  <c r="F24" i="16"/>
  <c r="F24" i="15"/>
  <c r="F24" i="17"/>
  <c r="F24" i="13"/>
  <c r="F24" i="5"/>
  <c r="G32" i="2"/>
  <c r="F32" i="17"/>
  <c r="F32" i="16"/>
  <c r="F32" i="15"/>
  <c r="F32" i="13"/>
  <c r="F32" i="5"/>
  <c r="G31" i="2"/>
  <c r="F31" i="16"/>
  <c r="F31" i="15"/>
  <c r="F31" i="17"/>
  <c r="F31" i="13"/>
  <c r="F31" i="5"/>
  <c r="G36" i="2"/>
  <c r="F36" i="17"/>
  <c r="F36" i="15"/>
  <c r="F36" i="16"/>
  <c r="F36" i="13"/>
  <c r="F36" i="5"/>
  <c r="G106" i="2"/>
  <c r="H106" i="15" s="1"/>
  <c r="F106" i="16"/>
  <c r="F106" i="13"/>
  <c r="F106" i="17"/>
  <c r="F106" i="15"/>
  <c r="F106" i="5"/>
  <c r="F103" i="17"/>
  <c r="F103" i="15"/>
  <c r="F103" i="16"/>
  <c r="F103" i="13"/>
  <c r="F103" i="5"/>
  <c r="G104" i="2"/>
  <c r="H104" i="15" s="1"/>
  <c r="F104" i="16"/>
  <c r="F104" i="13"/>
  <c r="F104" i="17"/>
  <c r="F104" i="15"/>
  <c r="F104" i="5"/>
  <c r="F126" i="15"/>
  <c r="R184" i="15" s="1"/>
  <c r="X187" i="15"/>
  <c r="G57" i="2"/>
  <c r="F57" i="16"/>
  <c r="F57" i="15"/>
  <c r="F57" i="13"/>
  <c r="F55" i="13" s="1"/>
  <c r="F57" i="17"/>
  <c r="F57" i="5"/>
  <c r="F55" i="5"/>
  <c r="G37" i="2"/>
  <c r="F37" i="16"/>
  <c r="F37" i="17"/>
  <c r="F37" i="15"/>
  <c r="F37" i="13"/>
  <c r="F37" i="5"/>
  <c r="G64" i="2"/>
  <c r="F64" i="17"/>
  <c r="F64" i="15"/>
  <c r="F64" i="16"/>
  <c r="F64" i="13"/>
  <c r="F64" i="5"/>
  <c r="G53" i="2"/>
  <c r="F53" i="17"/>
  <c r="F53" i="16"/>
  <c r="F53" i="15"/>
  <c r="F48" i="15" s="1"/>
  <c r="F53" i="13"/>
  <c r="F53" i="5"/>
  <c r="G44" i="2"/>
  <c r="F44" i="16"/>
  <c r="F44" i="17"/>
  <c r="F44" i="15"/>
  <c r="F44" i="13"/>
  <c r="F44" i="5"/>
  <c r="F48" i="16"/>
  <c r="K183" i="16"/>
  <c r="F74" i="16"/>
  <c r="F74" i="13"/>
  <c r="F74" i="17"/>
  <c r="F74" i="5"/>
  <c r="G25" i="2"/>
  <c r="F25" i="17"/>
  <c r="F25" i="16"/>
  <c r="F25" i="15"/>
  <c r="F25" i="13"/>
  <c r="F25" i="5"/>
  <c r="G80" i="2"/>
  <c r="F80" i="17"/>
  <c r="F77" i="17" s="1"/>
  <c r="F80" i="16"/>
  <c r="F80" i="15"/>
  <c r="F80" i="13"/>
  <c r="F80" i="5"/>
  <c r="G66" i="2"/>
  <c r="F66" i="17"/>
  <c r="F66" i="15"/>
  <c r="F66" i="16"/>
  <c r="F66" i="13"/>
  <c r="F66" i="5"/>
  <c r="G45" i="2"/>
  <c r="F45" i="17"/>
  <c r="F45" i="15"/>
  <c r="F45" i="16"/>
  <c r="F45" i="5"/>
  <c r="F45" i="13"/>
  <c r="G22" i="2"/>
  <c r="F22" i="16"/>
  <c r="F22" i="15"/>
  <c r="F22" i="17"/>
  <c r="F22" i="13"/>
  <c r="F22" i="5"/>
  <c r="F29" i="15"/>
  <c r="F27" i="15" s="1"/>
  <c r="G71" i="2"/>
  <c r="F71" i="17"/>
  <c r="F71" i="5"/>
  <c r="G38" i="2"/>
  <c r="H38" i="5" s="1"/>
  <c r="F38" i="17"/>
  <c r="F38" i="15"/>
  <c r="F38" i="16"/>
  <c r="F38" i="13"/>
  <c r="F38" i="5"/>
  <c r="G105" i="2"/>
  <c r="F105" i="17"/>
  <c r="F105" i="15"/>
  <c r="F105" i="16"/>
  <c r="F105" i="13"/>
  <c r="F105" i="5"/>
  <c r="G79" i="2"/>
  <c r="F79" i="16"/>
  <c r="F77" i="16"/>
  <c r="F79" i="15"/>
  <c r="F77" i="15"/>
  <c r="F79" i="13"/>
  <c r="F77" i="13" s="1"/>
  <c r="F79" i="17"/>
  <c r="F79" i="5"/>
  <c r="F77" i="5"/>
  <c r="I255" i="17"/>
  <c r="X187" i="17"/>
  <c r="I255" i="16"/>
  <c r="X187" i="16"/>
  <c r="I77" i="15"/>
  <c r="G101" i="16"/>
  <c r="G108" i="16" s="1"/>
  <c r="G111" i="16" s="1"/>
  <c r="BB96" i="5"/>
  <c r="BB98" i="5" s="1"/>
  <c r="K243" i="5" s="1"/>
  <c r="R188" i="5"/>
  <c r="R191" i="5"/>
  <c r="I256" i="13"/>
  <c r="I104" i="16"/>
  <c r="N29" i="17"/>
  <c r="N43" i="15"/>
  <c r="N64" i="16"/>
  <c r="N93" i="16"/>
  <c r="P93" i="16"/>
  <c r="Q93" i="16" s="1"/>
  <c r="N105" i="17"/>
  <c r="P105" i="17" s="1"/>
  <c r="Q105" i="17" s="1"/>
  <c r="I77" i="17"/>
  <c r="R79" i="16"/>
  <c r="T79" i="16"/>
  <c r="U79" i="16" s="1"/>
  <c r="G89" i="16"/>
  <c r="G77" i="16"/>
  <c r="G41" i="16"/>
  <c r="G34" i="16"/>
  <c r="G20" i="16"/>
  <c r="I55" i="16"/>
  <c r="G62" i="16"/>
  <c r="X16" i="15"/>
  <c r="Y16" i="15" s="1"/>
  <c r="R29" i="17"/>
  <c r="T29" i="17" s="1"/>
  <c r="U29" i="17" s="1"/>
  <c r="V118" i="16"/>
  <c r="AB51" i="16"/>
  <c r="AC51" i="16"/>
  <c r="X114" i="15"/>
  <c r="Y114" i="15" s="1"/>
  <c r="I69" i="17"/>
  <c r="I20" i="15"/>
  <c r="AR96" i="15"/>
  <c r="K183" i="15"/>
  <c r="I34" i="15"/>
  <c r="I13" i="15"/>
  <c r="I86" i="15" s="1"/>
  <c r="AA183" i="15" s="1"/>
  <c r="R22" i="16"/>
  <c r="T22" i="16" s="1"/>
  <c r="U22" i="16" s="1"/>
  <c r="I62" i="15"/>
  <c r="O108" i="15"/>
  <c r="O111" i="15" s="1"/>
  <c r="O120" i="15" s="1"/>
  <c r="AI96" i="15"/>
  <c r="J183" i="15"/>
  <c r="I41" i="15"/>
  <c r="I55" i="17"/>
  <c r="I55" i="15"/>
  <c r="I89" i="15"/>
  <c r="I98" i="15" s="1"/>
  <c r="AA184" i="15" s="1"/>
  <c r="I27" i="15"/>
  <c r="I48" i="16"/>
  <c r="I62" i="16"/>
  <c r="I20" i="17"/>
  <c r="I89" i="17"/>
  <c r="I98" i="17" s="1"/>
  <c r="AA184" i="17" s="1"/>
  <c r="I27" i="17"/>
  <c r="I41" i="17"/>
  <c r="I13" i="17"/>
  <c r="I86" i="17" s="1"/>
  <c r="AA183" i="17" s="1"/>
  <c r="G27" i="16"/>
  <c r="I29" i="16"/>
  <c r="I27" i="16" s="1"/>
  <c r="F16" i="16"/>
  <c r="F13" i="16"/>
  <c r="F16" i="17"/>
  <c r="F13" i="17"/>
  <c r="F16" i="15"/>
  <c r="F13" i="15"/>
  <c r="F16" i="13"/>
  <c r="F13" i="13" s="1"/>
  <c r="F16" i="5"/>
  <c r="F13" i="5"/>
  <c r="I69" i="16"/>
  <c r="AM84" i="16"/>
  <c r="Z84" i="17" s="1"/>
  <c r="G48" i="16"/>
  <c r="AR84" i="15"/>
  <c r="G69" i="16"/>
  <c r="G55" i="16"/>
  <c r="AN84" i="13"/>
  <c r="AI84" i="15"/>
  <c r="V84" i="16" s="1"/>
  <c r="V84" i="17" s="1"/>
  <c r="I62" i="17"/>
  <c r="K84" i="16"/>
  <c r="K84" i="13"/>
  <c r="K84" i="15"/>
  <c r="K84" i="17"/>
  <c r="AJ84" i="2"/>
  <c r="J69" i="17"/>
  <c r="G169" i="2"/>
  <c r="J41" i="5"/>
  <c r="P41" i="5" s="1"/>
  <c r="Q41" i="5" s="1"/>
  <c r="G161" i="2"/>
  <c r="AR55" i="5"/>
  <c r="J165" i="2"/>
  <c r="AM27" i="13"/>
  <c r="J157" i="2"/>
  <c r="I202" i="2"/>
  <c r="I163" i="2"/>
  <c r="I212" i="17" s="1"/>
  <c r="J55" i="15"/>
  <c r="G165" i="2"/>
  <c r="R89" i="15"/>
  <c r="X105" i="15"/>
  <c r="Y105" i="15"/>
  <c r="R16" i="16"/>
  <c r="T16" i="16" s="1"/>
  <c r="U16" i="16" s="1"/>
  <c r="R29" i="16"/>
  <c r="T29" i="16"/>
  <c r="U29" i="16"/>
  <c r="AB30" i="16"/>
  <c r="AC30" i="16"/>
  <c r="V57" i="17"/>
  <c r="X57" i="17" s="1"/>
  <c r="Y57" i="17" s="1"/>
  <c r="V29" i="17"/>
  <c r="X29" i="17"/>
  <c r="Y29" i="17" s="1"/>
  <c r="AB37" i="16"/>
  <c r="AC37" i="16"/>
  <c r="R20" i="15"/>
  <c r="AR41" i="5"/>
  <c r="AH41" i="15"/>
  <c r="J55" i="17"/>
  <c r="I208" i="2"/>
  <c r="J198" i="2"/>
  <c r="G198" i="2"/>
  <c r="J55" i="5"/>
  <c r="AM41" i="13"/>
  <c r="F181" i="2"/>
  <c r="G200" i="2"/>
  <c r="AI48" i="5"/>
  <c r="J77" i="5"/>
  <c r="P77" i="5" s="1"/>
  <c r="Q77" i="5" s="1"/>
  <c r="G171" i="2"/>
  <c r="T22" i="13"/>
  <c r="U22" i="13" s="1"/>
  <c r="T29" i="13"/>
  <c r="U29" i="13"/>
  <c r="N30" i="16"/>
  <c r="P30" i="16" s="1"/>
  <c r="Q30" i="16" s="1"/>
  <c r="N36" i="17"/>
  <c r="T43" i="13"/>
  <c r="U43" i="13" s="1"/>
  <c r="N62" i="13"/>
  <c r="T62" i="13"/>
  <c r="U62" i="13"/>
  <c r="T64" i="13"/>
  <c r="U64" i="13" s="1"/>
  <c r="T105" i="13"/>
  <c r="U105" i="13" s="1"/>
  <c r="N115" i="17"/>
  <c r="P115" i="17" s="1"/>
  <c r="Q115" i="17" s="1"/>
  <c r="N16" i="15"/>
  <c r="P16" i="15" s="1"/>
  <c r="Q16" i="15" s="1"/>
  <c r="R57" i="17"/>
  <c r="T57" i="17" s="1"/>
  <c r="U57" i="17" s="1"/>
  <c r="N16" i="16"/>
  <c r="P16" i="16"/>
  <c r="Q16" i="16"/>
  <c r="H153" i="2"/>
  <c r="G94" i="2"/>
  <c r="R84" i="2"/>
  <c r="I204" i="2"/>
  <c r="I165" i="2"/>
  <c r="AN86" i="13"/>
  <c r="AM86" i="16"/>
  <c r="Z86" i="17" s="1"/>
  <c r="R85" i="16"/>
  <c r="R85" i="17"/>
  <c r="G16" i="2"/>
  <c r="L84" i="2"/>
  <c r="J84" i="17" s="1"/>
  <c r="J98" i="17"/>
  <c r="J98" i="16"/>
  <c r="J98" i="15"/>
  <c r="J98" i="13"/>
  <c r="J98" i="5"/>
  <c r="Y184" i="5" s="1"/>
  <c r="Z184" i="5" s="1"/>
  <c r="J84" i="13"/>
  <c r="F96" i="2"/>
  <c r="AL98" i="16"/>
  <c r="AQ98" i="15"/>
  <c r="AV98" i="13"/>
  <c r="BA98" i="5"/>
  <c r="X98" i="2"/>
  <c r="AD96" i="13"/>
  <c r="AI96" i="5"/>
  <c r="P96" i="5"/>
  <c r="Q96" i="5"/>
  <c r="AH96" i="15"/>
  <c r="AM96" i="13"/>
  <c r="AR96" i="5"/>
  <c r="AD98" i="2"/>
  <c r="J212" i="2" s="1"/>
  <c r="Z96" i="5"/>
  <c r="F96" i="5" s="1"/>
  <c r="R98" i="2"/>
  <c r="Z98" i="5" s="1"/>
  <c r="AV84" i="13"/>
  <c r="N37" i="16"/>
  <c r="P37" i="16" s="1"/>
  <c r="Q37" i="16" s="1"/>
  <c r="R57" i="16"/>
  <c r="T57" i="16" s="1"/>
  <c r="U57" i="16" s="1"/>
  <c r="T16" i="13"/>
  <c r="U16" i="13"/>
  <c r="X71" i="15"/>
  <c r="Y71" i="15"/>
  <c r="R71" i="17"/>
  <c r="T71" i="17"/>
  <c r="U71" i="17" s="1"/>
  <c r="R71" i="16"/>
  <c r="T71" i="16" s="1"/>
  <c r="U71" i="16" s="1"/>
  <c r="X43" i="15"/>
  <c r="Y43" i="15" s="1"/>
  <c r="R43" i="16"/>
  <c r="T43" i="16"/>
  <c r="U43" i="16" s="1"/>
  <c r="I27" i="5"/>
  <c r="I62" i="5"/>
  <c r="N15" i="17"/>
  <c r="P15" i="17" s="1"/>
  <c r="Q15" i="17" s="1"/>
  <c r="N15" i="16"/>
  <c r="P15" i="16"/>
  <c r="Q15" i="16" s="1"/>
  <c r="T15" i="13"/>
  <c r="U15" i="13"/>
  <c r="I34" i="5"/>
  <c r="I89" i="13"/>
  <c r="I98" i="13"/>
  <c r="AA184" i="13" s="1"/>
  <c r="N85" i="17"/>
  <c r="N85" i="16"/>
  <c r="N85" i="15"/>
  <c r="N96" i="15"/>
  <c r="N96" i="16"/>
  <c r="N96" i="17"/>
  <c r="I55" i="13"/>
  <c r="I69" i="13"/>
  <c r="I13" i="13"/>
  <c r="I77" i="13"/>
  <c r="I48" i="13"/>
  <c r="I34" i="13"/>
  <c r="AI86" i="2"/>
  <c r="AI111" i="2" s="1"/>
  <c r="AI120" i="2" s="1"/>
  <c r="AI122" i="2" s="1"/>
  <c r="AG86" i="2"/>
  <c r="AC86" i="2"/>
  <c r="AC111" i="2"/>
  <c r="AC120" i="2" s="1"/>
  <c r="AC122" i="2" s="1"/>
  <c r="AA86" i="2"/>
  <c r="AA111" i="2"/>
  <c r="AA120" i="2" s="1"/>
  <c r="AA122" i="2" s="1"/>
  <c r="W86" i="2"/>
  <c r="U86" i="2"/>
  <c r="Q86" i="2"/>
  <c r="Q111" i="2"/>
  <c r="Q120" i="2" s="1"/>
  <c r="Q122" i="2" s="1"/>
  <c r="O86" i="2"/>
  <c r="K86" i="2"/>
  <c r="K111" i="2" s="1"/>
  <c r="K120" i="2" s="1"/>
  <c r="K122" i="2" s="1"/>
  <c r="I86" i="2"/>
  <c r="I111" i="2" s="1"/>
  <c r="I120" i="2"/>
  <c r="I122" i="2" s="1"/>
  <c r="AH86" i="2"/>
  <c r="AH111" i="2"/>
  <c r="AH120" i="2" s="1"/>
  <c r="AF86" i="2"/>
  <c r="AF111" i="2" s="1"/>
  <c r="AF120" i="2"/>
  <c r="AF122" i="2"/>
  <c r="AB86" i="2"/>
  <c r="AB111" i="2" s="1"/>
  <c r="AB120" i="2" s="1"/>
  <c r="AB122" i="2" s="1"/>
  <c r="Z86" i="2"/>
  <c r="Z111" i="2"/>
  <c r="Z120" i="2" s="1"/>
  <c r="Z122" i="2" s="1"/>
  <c r="V86" i="2"/>
  <c r="T86" i="2"/>
  <c r="T111" i="2" s="1"/>
  <c r="T120" i="2" s="1"/>
  <c r="T122" i="2" s="1"/>
  <c r="P86" i="2"/>
  <c r="P111" i="2"/>
  <c r="P120" i="2" s="1"/>
  <c r="P122" i="2" s="1"/>
  <c r="N86" i="2"/>
  <c r="N111" i="2" s="1"/>
  <c r="N120" i="2" s="1"/>
  <c r="N122" i="2" s="1"/>
  <c r="J86" i="2"/>
  <c r="J111" i="2" s="1"/>
  <c r="J120" i="2"/>
  <c r="J122" i="2"/>
  <c r="H86" i="2"/>
  <c r="H111" i="2" s="1"/>
  <c r="H120" i="2" s="1"/>
  <c r="H122" i="2" s="1"/>
  <c r="O111" i="2"/>
  <c r="O120" i="2" s="1"/>
  <c r="O122" i="2" s="1"/>
  <c r="AG111" i="2"/>
  <c r="AG120" i="2" s="1"/>
  <c r="AG122" i="2" s="1"/>
  <c r="I55" i="5"/>
  <c r="I13" i="5"/>
  <c r="I77" i="5"/>
  <c r="I48" i="5"/>
  <c r="I89" i="5"/>
  <c r="I98" i="5" s="1"/>
  <c r="AA184" i="5" s="1"/>
  <c r="AB74" i="16"/>
  <c r="AC74" i="16" s="1"/>
  <c r="F41" i="2"/>
  <c r="F27" i="2"/>
  <c r="J41" i="13"/>
  <c r="H93" i="15"/>
  <c r="J77" i="17"/>
  <c r="L77" i="17" s="1"/>
  <c r="M77" i="17" s="1"/>
  <c r="F69" i="2"/>
  <c r="H53" i="5"/>
  <c r="H18" i="16"/>
  <c r="H81" i="16"/>
  <c r="F13" i="2"/>
  <c r="F85" i="2" s="1"/>
  <c r="F85" i="13" s="1"/>
  <c r="G48" i="2"/>
  <c r="F34" i="2"/>
  <c r="G89" i="2"/>
  <c r="G98" i="2" s="1"/>
  <c r="F55" i="2"/>
  <c r="Y55" i="2" s="1"/>
  <c r="F62" i="2"/>
  <c r="F77" i="2"/>
  <c r="H67" i="15"/>
  <c r="H67" i="17"/>
  <c r="H67" i="5"/>
  <c r="G13" i="2"/>
  <c r="F48" i="2"/>
  <c r="AB22" i="16"/>
  <c r="AC22" i="16" s="1"/>
  <c r="S108" i="16"/>
  <c r="S111" i="16" s="1"/>
  <c r="S120" i="16" s="1"/>
  <c r="J118" i="5"/>
  <c r="Y187" i="5" s="1"/>
  <c r="Z187" i="5" s="1"/>
  <c r="N23" i="16"/>
  <c r="P23" i="16"/>
  <c r="Q23" i="16" s="1"/>
  <c r="V101" i="17"/>
  <c r="X101" i="17" s="1"/>
  <c r="Y101" i="17" s="1"/>
  <c r="F255" i="5"/>
  <c r="N44" i="17"/>
  <c r="P44" i="17" s="1"/>
  <c r="Q44" i="17" s="1"/>
  <c r="AB53" i="16"/>
  <c r="AC53" i="16"/>
  <c r="V55" i="16"/>
  <c r="AB55" i="16" s="1"/>
  <c r="AC55" i="16" s="1"/>
  <c r="H117" i="15"/>
  <c r="F183" i="2"/>
  <c r="AM55" i="13"/>
  <c r="V59" i="17"/>
  <c r="J204" i="2"/>
  <c r="H117" i="5"/>
  <c r="BA101" i="5"/>
  <c r="N37" i="15"/>
  <c r="N34" i="15" s="1"/>
  <c r="P34" i="15" s="1"/>
  <c r="P37" i="15"/>
  <c r="Q37" i="15" s="1"/>
  <c r="N44" i="15"/>
  <c r="P44" i="15"/>
  <c r="Q44" i="15" s="1"/>
  <c r="N114" i="16"/>
  <c r="P114" i="16" s="1"/>
  <c r="N115" i="15"/>
  <c r="P115" i="15"/>
  <c r="Q115" i="15"/>
  <c r="G48" i="17"/>
  <c r="AI48" i="17"/>
  <c r="AL55" i="16"/>
  <c r="BA55" i="5"/>
  <c r="AV55" i="13"/>
  <c r="I175" i="2"/>
  <c r="AD101" i="13"/>
  <c r="AI101" i="5"/>
  <c r="G34" i="11"/>
  <c r="AV89" i="13"/>
  <c r="BA89" i="5"/>
  <c r="AH27" i="15"/>
  <c r="AQ62" i="15"/>
  <c r="AV62" i="13"/>
  <c r="BA62" i="5"/>
  <c r="AL62" i="16"/>
  <c r="K206" i="2"/>
  <c r="I212" i="15"/>
  <c r="I214" i="15" s="1"/>
  <c r="W108" i="17"/>
  <c r="H117" i="13"/>
  <c r="H57" i="17"/>
  <c r="N37" i="17"/>
  <c r="P37" i="17" s="1"/>
  <c r="Q37" i="17" s="1"/>
  <c r="N44" i="16"/>
  <c r="P44" i="16"/>
  <c r="Q44" i="16" s="1"/>
  <c r="N104" i="16"/>
  <c r="P104" i="16" s="1"/>
  <c r="Q104" i="16" s="1"/>
  <c r="N115" i="16"/>
  <c r="P115" i="16" s="1"/>
  <c r="Q115" i="16" s="1"/>
  <c r="V111" i="5"/>
  <c r="V120" i="5"/>
  <c r="G48" i="5"/>
  <c r="AC48" i="5" s="1"/>
  <c r="J118" i="15"/>
  <c r="H57" i="16"/>
  <c r="J202" i="2"/>
  <c r="AM48" i="13"/>
  <c r="AH13" i="15"/>
  <c r="AM13" i="13"/>
  <c r="H94" i="16"/>
  <c r="H94" i="15"/>
  <c r="J175" i="2"/>
  <c r="H34" i="11"/>
  <c r="AR101" i="5"/>
  <c r="AM101" i="13"/>
  <c r="AH55" i="15"/>
  <c r="K175" i="2"/>
  <c r="AQ101" i="15"/>
  <c r="AL101" i="16"/>
  <c r="AL108" i="16"/>
  <c r="J55" i="16"/>
  <c r="J55" i="13"/>
  <c r="L55" i="13" s="1"/>
  <c r="M55" i="13" s="1"/>
  <c r="G204" i="2"/>
  <c r="AB36" i="16"/>
  <c r="AC36" i="16"/>
  <c r="V34" i="16"/>
  <c r="AB34" i="16" s="1"/>
  <c r="AC34" i="16" s="1"/>
  <c r="AB44" i="16"/>
  <c r="AC44" i="16" s="1"/>
  <c r="G69" i="5"/>
  <c r="AR27" i="5"/>
  <c r="H117" i="17"/>
  <c r="H93" i="17"/>
  <c r="AQ69" i="15"/>
  <c r="J41" i="15"/>
  <c r="AB58" i="16"/>
  <c r="AC58" i="16" s="1"/>
  <c r="AQ89" i="15"/>
  <c r="AV101" i="13"/>
  <c r="H57" i="15"/>
  <c r="H57" i="13"/>
  <c r="X111" i="5"/>
  <c r="X120" i="5" s="1"/>
  <c r="T37" i="13"/>
  <c r="U37" i="13" s="1"/>
  <c r="N41" i="13"/>
  <c r="T41" i="13" s="1"/>
  <c r="U41" i="13" s="1"/>
  <c r="N104" i="17"/>
  <c r="P104" i="17"/>
  <c r="Q104" i="17" s="1"/>
  <c r="AZ111" i="5"/>
  <c r="AZ120" i="5"/>
  <c r="AH34" i="15"/>
  <c r="AM34" i="13"/>
  <c r="J34" i="15"/>
  <c r="L34" i="15" s="1"/>
  <c r="M34" i="15" s="1"/>
  <c r="J34" i="17"/>
  <c r="L34" i="17"/>
  <c r="M34" i="17"/>
  <c r="J34" i="16"/>
  <c r="L34" i="16" s="1"/>
  <c r="M34" i="16" s="1"/>
  <c r="J34" i="13"/>
  <c r="L34" i="13"/>
  <c r="M34" i="13" s="1"/>
  <c r="AB114" i="16"/>
  <c r="AC114" i="16"/>
  <c r="R114" i="16"/>
  <c r="T114" i="16" s="1"/>
  <c r="N114" i="15"/>
  <c r="R91" i="17"/>
  <c r="T91" i="17" s="1"/>
  <c r="U91" i="17" s="1"/>
  <c r="R105" i="16"/>
  <c r="T105" i="16"/>
  <c r="U105" i="16" s="1"/>
  <c r="Z41" i="17"/>
  <c r="AF41" i="17"/>
  <c r="AG41" i="17" s="1"/>
  <c r="V27" i="16"/>
  <c r="AB27" i="16"/>
  <c r="AC27" i="16"/>
  <c r="O111" i="5"/>
  <c r="O120" i="5" s="1"/>
  <c r="N118" i="13"/>
  <c r="K256" i="15"/>
  <c r="I256" i="17"/>
  <c r="N46" i="16"/>
  <c r="P46" i="16" s="1"/>
  <c r="Q46" i="16" s="1"/>
  <c r="N94" i="16"/>
  <c r="P94" i="16"/>
  <c r="Q94" i="16" s="1"/>
  <c r="T94" i="13"/>
  <c r="U94" i="13" s="1"/>
  <c r="T104" i="13"/>
  <c r="U104" i="13" s="1"/>
  <c r="N114" i="17"/>
  <c r="P114" i="17" s="1"/>
  <c r="L101" i="16"/>
  <c r="M101" i="16" s="1"/>
  <c r="N51" i="15"/>
  <c r="P51" i="15" s="1"/>
  <c r="Q51" i="15"/>
  <c r="T51" i="13"/>
  <c r="U51" i="13"/>
  <c r="N51" i="16"/>
  <c r="P51" i="16"/>
  <c r="Q51" i="16" s="1"/>
  <c r="N51" i="17"/>
  <c r="P51" i="17" s="1"/>
  <c r="Q51" i="17" s="1"/>
  <c r="R91" i="16"/>
  <c r="R105" i="17"/>
  <c r="T105" i="17"/>
  <c r="U105" i="17" s="1"/>
  <c r="T46" i="13"/>
  <c r="U46" i="13"/>
  <c r="N94" i="17"/>
  <c r="P94" i="17" s="1"/>
  <c r="Q94" i="17" s="1"/>
  <c r="G34" i="13"/>
  <c r="W34" i="13"/>
  <c r="G20" i="15"/>
  <c r="AF50" i="17"/>
  <c r="AG50" i="17"/>
  <c r="V22" i="17"/>
  <c r="V20" i="17"/>
  <c r="X20" i="17" s="1"/>
  <c r="Y20" i="17" s="1"/>
  <c r="R118" i="15"/>
  <c r="J118" i="17"/>
  <c r="L118" i="15"/>
  <c r="M118" i="15"/>
  <c r="M55" i="2"/>
  <c r="T55" i="5" s="1"/>
  <c r="N23" i="17"/>
  <c r="P23" i="17"/>
  <c r="Q23" i="17" s="1"/>
  <c r="N69" i="13"/>
  <c r="T69" i="13" s="1"/>
  <c r="U69" i="13"/>
  <c r="N101" i="13"/>
  <c r="N89" i="13"/>
  <c r="T89" i="13" s="1"/>
  <c r="U89" i="13" s="1"/>
  <c r="G27" i="5"/>
  <c r="K108" i="16"/>
  <c r="P81" i="15"/>
  <c r="Q81" i="15"/>
  <c r="N17" i="16"/>
  <c r="N17" i="17"/>
  <c r="N17" i="15"/>
  <c r="T17" i="13"/>
  <c r="U17" i="13"/>
  <c r="X15" i="15"/>
  <c r="Y15" i="15" s="1"/>
  <c r="AB32" i="16"/>
  <c r="AC32" i="16"/>
  <c r="BB84" i="5"/>
  <c r="BB86" i="5" s="1"/>
  <c r="BB111" i="5" s="1"/>
  <c r="BB120" i="5" s="1"/>
  <c r="I256" i="16"/>
  <c r="S108" i="17"/>
  <c r="S111" i="17" s="1"/>
  <c r="S120" i="17" s="1"/>
  <c r="G101" i="15"/>
  <c r="AA101" i="15" s="1"/>
  <c r="N20" i="13"/>
  <c r="T20" i="13" s="1"/>
  <c r="U20" i="13"/>
  <c r="N23" i="15"/>
  <c r="N20" i="15"/>
  <c r="P20" i="15" s="1"/>
  <c r="Q20" i="15" s="1"/>
  <c r="N91" i="16"/>
  <c r="P91" i="16" s="1"/>
  <c r="N13" i="13"/>
  <c r="T13" i="13" s="1"/>
  <c r="U13" i="13" s="1"/>
  <c r="G34" i="5"/>
  <c r="AU34" i="5"/>
  <c r="H115" i="5"/>
  <c r="H114" i="5"/>
  <c r="I117" i="5"/>
  <c r="I118" i="5"/>
  <c r="AA187" i="5" s="1"/>
  <c r="G118" i="5"/>
  <c r="AA187" i="17"/>
  <c r="AG111" i="5"/>
  <c r="AG120" i="5" s="1"/>
  <c r="G13" i="5"/>
  <c r="R15" i="16"/>
  <c r="T15" i="16"/>
  <c r="U15" i="16"/>
  <c r="R13" i="15"/>
  <c r="X13" i="15" s="1"/>
  <c r="Y13" i="15" s="1"/>
  <c r="R23" i="17"/>
  <c r="T23" i="17" s="1"/>
  <c r="U23" i="17" s="1"/>
  <c r="I192" i="2"/>
  <c r="I212" i="5"/>
  <c r="I215" i="5" s="1"/>
  <c r="I214" i="5"/>
  <c r="J39" i="11"/>
  <c r="I212" i="16"/>
  <c r="I215" i="16" s="1"/>
  <c r="AS84" i="5"/>
  <c r="H115" i="15"/>
  <c r="J40" i="11"/>
  <c r="G248" i="15"/>
  <c r="G251" i="15" s="1"/>
  <c r="G255" i="15"/>
  <c r="F255" i="15"/>
  <c r="J77" i="13"/>
  <c r="L77" i="13" s="1"/>
  <c r="M77" i="13" s="1"/>
  <c r="N30" i="15"/>
  <c r="N27" i="15" s="1"/>
  <c r="P27" i="15" s="1"/>
  <c r="Q27" i="15" s="1"/>
  <c r="N71" i="16"/>
  <c r="N91" i="15"/>
  <c r="P91" i="15"/>
  <c r="Q91" i="15" s="1"/>
  <c r="AN111" i="5"/>
  <c r="AN120" i="5" s="1"/>
  <c r="AU69" i="5"/>
  <c r="W111" i="5"/>
  <c r="W120" i="5"/>
  <c r="F213" i="17"/>
  <c r="G89" i="5"/>
  <c r="G96" i="5" s="1"/>
  <c r="R15" i="17"/>
  <c r="X23" i="15"/>
  <c r="Y23" i="15" s="1"/>
  <c r="R23" i="16"/>
  <c r="T23" i="16"/>
  <c r="U23" i="16" s="1"/>
  <c r="X30" i="15"/>
  <c r="Y30" i="15" s="1"/>
  <c r="T71" i="13"/>
  <c r="U71" i="13"/>
  <c r="T91" i="13"/>
  <c r="U91" i="13" s="1"/>
  <c r="Z77" i="17"/>
  <c r="Z27" i="17"/>
  <c r="AF27" i="17"/>
  <c r="AG27" i="17"/>
  <c r="G69" i="17"/>
  <c r="BB108" i="5"/>
  <c r="H262" i="15"/>
  <c r="P71" i="15"/>
  <c r="Q71" i="15"/>
  <c r="I214" i="17"/>
  <c r="G20" i="17"/>
  <c r="AV69" i="13"/>
  <c r="G62" i="17"/>
  <c r="H105" i="15"/>
  <c r="AH89" i="15"/>
  <c r="V89" i="16"/>
  <c r="G101" i="13"/>
  <c r="W101" i="13" s="1"/>
  <c r="R27" i="15"/>
  <c r="X27" i="15" s="1"/>
  <c r="Y27" i="15" s="1"/>
  <c r="R30" i="17"/>
  <c r="T30" i="17"/>
  <c r="U30" i="17"/>
  <c r="AB46" i="16"/>
  <c r="AC46" i="16" s="1"/>
  <c r="V48" i="16"/>
  <c r="AB48" i="16"/>
  <c r="AC48" i="16" s="1"/>
  <c r="BA77" i="5"/>
  <c r="G62" i="13"/>
  <c r="AP62" i="13"/>
  <c r="H114" i="16"/>
  <c r="K210" i="2"/>
  <c r="I212" i="13"/>
  <c r="Z20" i="5"/>
  <c r="H194" i="2"/>
  <c r="AL69" i="16"/>
  <c r="BA69" i="5"/>
  <c r="K208" i="2"/>
  <c r="G248" i="5"/>
  <c r="G250" i="5" s="1"/>
  <c r="G248" i="17"/>
  <c r="F255" i="17"/>
  <c r="AB18" i="16"/>
  <c r="AC18" i="16"/>
  <c r="AB16" i="16"/>
  <c r="AC16" i="16"/>
  <c r="U13" i="5"/>
  <c r="AR89" i="5"/>
  <c r="W111" i="2"/>
  <c r="W120" i="2" s="1"/>
  <c r="W122" i="2" s="1"/>
  <c r="J77" i="15"/>
  <c r="L77" i="15"/>
  <c r="M77" i="15"/>
  <c r="J77" i="16"/>
  <c r="L77" i="16"/>
  <c r="M77" i="16"/>
  <c r="G236" i="5"/>
  <c r="G238" i="5" s="1"/>
  <c r="AE55" i="2"/>
  <c r="H38" i="15"/>
  <c r="N27" i="13"/>
  <c r="T27" i="13" s="1"/>
  <c r="U27" i="13" s="1"/>
  <c r="T30" i="13"/>
  <c r="U30" i="13"/>
  <c r="N71" i="17"/>
  <c r="P71" i="17"/>
  <c r="Q71" i="17" s="1"/>
  <c r="N91" i="17"/>
  <c r="P91" i="17" s="1"/>
  <c r="Q91" i="17" s="1"/>
  <c r="G249" i="15"/>
  <c r="F249" i="15" s="1"/>
  <c r="L101" i="15"/>
  <c r="M101" i="15"/>
  <c r="N69" i="15"/>
  <c r="P69" i="15" s="1"/>
  <c r="Q69" i="15" s="1"/>
  <c r="G89" i="15"/>
  <c r="P73" i="16"/>
  <c r="Q73" i="16" s="1"/>
  <c r="H249" i="16"/>
  <c r="AB92" i="16"/>
  <c r="AC92" i="16"/>
  <c r="V92" i="17"/>
  <c r="F207" i="5"/>
  <c r="G41" i="5"/>
  <c r="G48" i="15"/>
  <c r="X64" i="15"/>
  <c r="Y64" i="15"/>
  <c r="R62" i="15"/>
  <c r="R64" i="16"/>
  <c r="R64" i="17"/>
  <c r="X59" i="15"/>
  <c r="Y59" i="15"/>
  <c r="R59" i="17"/>
  <c r="T59" i="17" s="1"/>
  <c r="U59" i="17" s="1"/>
  <c r="R59" i="16"/>
  <c r="X36" i="15"/>
  <c r="Y36" i="15" s="1"/>
  <c r="R36" i="16"/>
  <c r="T36" i="16" s="1"/>
  <c r="U36" i="16" s="1"/>
  <c r="R36" i="17"/>
  <c r="T36" i="17"/>
  <c r="U36" i="17" s="1"/>
  <c r="L101" i="13"/>
  <c r="M101" i="13" s="1"/>
  <c r="X50" i="15"/>
  <c r="Y50" i="15" s="1"/>
  <c r="R50" i="17"/>
  <c r="T50" i="17"/>
  <c r="U50" i="17" s="1"/>
  <c r="R50" i="16"/>
  <c r="F189" i="5"/>
  <c r="G20" i="5"/>
  <c r="T52" i="13"/>
  <c r="U52" i="13" s="1"/>
  <c r="N52" i="17"/>
  <c r="N52" i="15"/>
  <c r="N52" i="16"/>
  <c r="N48" i="13"/>
  <c r="F225" i="5"/>
  <c r="G62" i="5"/>
  <c r="F195" i="5"/>
  <c r="G55" i="15"/>
  <c r="N118" i="17"/>
  <c r="U114" i="13"/>
  <c r="T118" i="13"/>
  <c r="N101" i="15"/>
  <c r="P101" i="15"/>
  <c r="Q101" i="15" s="1"/>
  <c r="P103" i="15"/>
  <c r="Q103" i="15" s="1"/>
  <c r="P106" i="17"/>
  <c r="Q106" i="17" s="1"/>
  <c r="P103" i="16"/>
  <c r="Q103" i="16" s="1"/>
  <c r="P103" i="17"/>
  <c r="Q103" i="17" s="1"/>
  <c r="N101" i="17"/>
  <c r="P101" i="17"/>
  <c r="Q101" i="17" s="1"/>
  <c r="P106" i="15"/>
  <c r="Q106" i="15"/>
  <c r="P106" i="16"/>
  <c r="Q106" i="16" s="1"/>
  <c r="Q91" i="16"/>
  <c r="P92" i="15"/>
  <c r="Q92" i="15"/>
  <c r="P92" i="16"/>
  <c r="Q92" i="16"/>
  <c r="N62" i="16"/>
  <c r="P62" i="16" s="1"/>
  <c r="Q62" i="16" s="1"/>
  <c r="P64" i="16"/>
  <c r="Q64" i="16"/>
  <c r="N62" i="15"/>
  <c r="P62" i="15" s="1"/>
  <c r="Q62" i="15"/>
  <c r="P64" i="15"/>
  <c r="Q64" i="15" s="1"/>
  <c r="P66" i="15"/>
  <c r="Q66" i="15"/>
  <c r="P66" i="16"/>
  <c r="Q66" i="16"/>
  <c r="P65" i="17"/>
  <c r="Q65" i="17"/>
  <c r="P65" i="16"/>
  <c r="Q65" i="16" s="1"/>
  <c r="Q67" i="15"/>
  <c r="P67" i="17"/>
  <c r="Q67" i="17" s="1"/>
  <c r="P64" i="17"/>
  <c r="Q64" i="17"/>
  <c r="N62" i="17"/>
  <c r="P62" i="17" s="1"/>
  <c r="Q62" i="17" s="1"/>
  <c r="P66" i="17"/>
  <c r="Q66" i="17"/>
  <c r="P65" i="15"/>
  <c r="Q65" i="15" s="1"/>
  <c r="P67" i="16"/>
  <c r="Q67" i="16"/>
  <c r="P43" i="17"/>
  <c r="Q43" i="17" s="1"/>
  <c r="P43" i="15"/>
  <c r="Q43" i="15" s="1"/>
  <c r="P45" i="15"/>
  <c r="Q45" i="15" s="1"/>
  <c r="N41" i="16"/>
  <c r="P41" i="16" s="1"/>
  <c r="Q41" i="16" s="1"/>
  <c r="P43" i="16"/>
  <c r="Q43" i="16"/>
  <c r="P45" i="17"/>
  <c r="Q45" i="17" s="1"/>
  <c r="P45" i="16"/>
  <c r="Q45" i="16"/>
  <c r="P36" i="17"/>
  <c r="Q36" i="17" s="1"/>
  <c r="P36" i="16"/>
  <c r="Q36" i="16" s="1"/>
  <c r="P38" i="16"/>
  <c r="Q38" i="16"/>
  <c r="P36" i="15"/>
  <c r="Q36" i="15" s="1"/>
  <c r="Q34" i="15"/>
  <c r="P38" i="15"/>
  <c r="Q38" i="15" s="1"/>
  <c r="P29" i="15"/>
  <c r="Q29" i="15" s="1"/>
  <c r="N27" i="16"/>
  <c r="P29" i="16"/>
  <c r="Q29" i="16"/>
  <c r="P29" i="17"/>
  <c r="Q29" i="17" s="1"/>
  <c r="N27" i="17"/>
  <c r="P27" i="17"/>
  <c r="Q27" i="17" s="1"/>
  <c r="N20" i="16"/>
  <c r="P20" i="16"/>
  <c r="Q20" i="16"/>
  <c r="P22" i="16"/>
  <c r="Q22" i="16" s="1"/>
  <c r="P22" i="15"/>
  <c r="Q22" i="15"/>
  <c r="P22" i="17"/>
  <c r="Q22" i="17" s="1"/>
  <c r="I196" i="2"/>
  <c r="AI27" i="5"/>
  <c r="AD27" i="13"/>
  <c r="H38" i="17"/>
  <c r="H38" i="16"/>
  <c r="H38" i="13"/>
  <c r="AD13" i="13"/>
  <c r="J69" i="5"/>
  <c r="P69" i="5"/>
  <c r="Q69" i="5"/>
  <c r="G208" i="2"/>
  <c r="J69" i="15"/>
  <c r="L69" i="15" s="1"/>
  <c r="M69" i="15" s="1"/>
  <c r="J118" i="16"/>
  <c r="H91" i="16"/>
  <c r="F180" i="2"/>
  <c r="D77" i="11"/>
  <c r="H114" i="17"/>
  <c r="H114" i="13"/>
  <c r="L116" i="13"/>
  <c r="M116" i="13"/>
  <c r="L114" i="13"/>
  <c r="M114" i="13" s="1"/>
  <c r="J118" i="13"/>
  <c r="Y187" i="13"/>
  <c r="Z187" i="13"/>
  <c r="L115" i="13"/>
  <c r="M115" i="13" s="1"/>
  <c r="L118" i="17"/>
  <c r="M118" i="17" s="1"/>
  <c r="F118" i="5"/>
  <c r="AB118" i="5"/>
  <c r="P118" i="5"/>
  <c r="Q118" i="5"/>
  <c r="G248" i="13"/>
  <c r="H71" i="16"/>
  <c r="H71" i="17"/>
  <c r="H71" i="13"/>
  <c r="H71" i="5"/>
  <c r="AE69" i="2"/>
  <c r="P106" i="5"/>
  <c r="Q106" i="5"/>
  <c r="F101" i="2"/>
  <c r="G103" i="2"/>
  <c r="H104" i="13"/>
  <c r="H104" i="17"/>
  <c r="H104" i="16"/>
  <c r="H104" i="5"/>
  <c r="H106" i="17"/>
  <c r="H106" i="13"/>
  <c r="H106" i="16"/>
  <c r="H106" i="5"/>
  <c r="L82" i="15"/>
  <c r="M82" i="15" s="1"/>
  <c r="L82" i="16"/>
  <c r="M82" i="16"/>
  <c r="J41" i="16"/>
  <c r="L41" i="16" s="1"/>
  <c r="M41" i="16" s="1"/>
  <c r="H91" i="17"/>
  <c r="H91" i="5"/>
  <c r="H91" i="15"/>
  <c r="J69" i="13"/>
  <c r="L69" i="13"/>
  <c r="M69" i="13"/>
  <c r="J69" i="16"/>
  <c r="L69" i="16" s="1"/>
  <c r="M69" i="16" s="1"/>
  <c r="H32" i="11"/>
  <c r="J173" i="2"/>
  <c r="F32" i="11"/>
  <c r="H212" i="2"/>
  <c r="H173" i="2"/>
  <c r="D78" i="11"/>
  <c r="H115" i="13"/>
  <c r="H115" i="17"/>
  <c r="H93" i="13"/>
  <c r="H93" i="16"/>
  <c r="H93" i="5"/>
  <c r="AL77" i="16"/>
  <c r="AQ77" i="15"/>
  <c r="AV77" i="13"/>
  <c r="K212" i="2"/>
  <c r="K173" i="2"/>
  <c r="AJ108" i="2"/>
  <c r="I32" i="11"/>
  <c r="G255" i="16"/>
  <c r="F255" i="16" s="1"/>
  <c r="F126" i="16"/>
  <c r="R184" i="16" s="1"/>
  <c r="G255" i="13"/>
  <c r="F255" i="13"/>
  <c r="F126" i="13"/>
  <c r="R184" i="13" s="1"/>
  <c r="U69" i="5"/>
  <c r="AL69" i="5"/>
  <c r="BD69" i="5"/>
  <c r="T94" i="16"/>
  <c r="U94" i="16"/>
  <c r="AB20" i="16"/>
  <c r="AC20" i="16" s="1"/>
  <c r="K249" i="13"/>
  <c r="F225" i="17"/>
  <c r="K249" i="5"/>
  <c r="F249" i="5"/>
  <c r="G101" i="5"/>
  <c r="BD101" i="5" s="1"/>
  <c r="I243" i="5"/>
  <c r="AJ108" i="5"/>
  <c r="H243" i="17"/>
  <c r="O108" i="17"/>
  <c r="AC69" i="5"/>
  <c r="T94" i="17"/>
  <c r="U94" i="17"/>
  <c r="AF89" i="17"/>
  <c r="AG89" i="17" s="1"/>
  <c r="AF20" i="17"/>
  <c r="AG20" i="17" s="1"/>
  <c r="W111" i="17"/>
  <c r="W120" i="17"/>
  <c r="F126" i="17"/>
  <c r="R184" i="17" s="1"/>
  <c r="F195" i="17"/>
  <c r="G27" i="17"/>
  <c r="G34" i="17"/>
  <c r="G249" i="17"/>
  <c r="L101" i="17"/>
  <c r="M101" i="17" s="1"/>
  <c r="G55" i="17"/>
  <c r="G89" i="17"/>
  <c r="G41" i="17"/>
  <c r="G13" i="17"/>
  <c r="G85" i="17" s="1"/>
  <c r="O111" i="17"/>
  <c r="O120" i="17"/>
  <c r="G89" i="13"/>
  <c r="F225" i="16"/>
  <c r="F195" i="16"/>
  <c r="P27" i="16"/>
  <c r="Q27" i="16"/>
  <c r="L55" i="16"/>
  <c r="M55" i="16"/>
  <c r="G118" i="17"/>
  <c r="G243" i="13"/>
  <c r="K108" i="13"/>
  <c r="X50" i="17"/>
  <c r="Y50" i="17" s="1"/>
  <c r="V48" i="17"/>
  <c r="X48" i="17"/>
  <c r="Y48" i="17"/>
  <c r="T117" i="16"/>
  <c r="U117" i="16" s="1"/>
  <c r="T115" i="16"/>
  <c r="U115" i="16"/>
  <c r="F183" i="16"/>
  <c r="I114" i="15"/>
  <c r="G118" i="15"/>
  <c r="V41" i="16"/>
  <c r="V43" i="17"/>
  <c r="AB43" i="16"/>
  <c r="AC43" i="16"/>
  <c r="G34" i="15"/>
  <c r="G118" i="13"/>
  <c r="AY118" i="13"/>
  <c r="I116" i="13"/>
  <c r="X53" i="15"/>
  <c r="Y53" i="15" s="1"/>
  <c r="R53" i="16"/>
  <c r="R53" i="17"/>
  <c r="X46" i="15"/>
  <c r="Y46" i="15"/>
  <c r="R46" i="17"/>
  <c r="R46" i="16"/>
  <c r="AF38" i="17"/>
  <c r="AG38" i="17" s="1"/>
  <c r="Z34" i="17"/>
  <c r="AF36" i="17"/>
  <c r="AG36" i="17" s="1"/>
  <c r="F231" i="17"/>
  <c r="G77" i="15"/>
  <c r="G62" i="15"/>
  <c r="G84" i="15" s="1"/>
  <c r="G27" i="15"/>
  <c r="X72" i="15"/>
  <c r="Y72" i="15" s="1"/>
  <c r="R72" i="16"/>
  <c r="R69" i="15"/>
  <c r="R72" i="17"/>
  <c r="G13" i="13"/>
  <c r="G85" i="13" s="1"/>
  <c r="G254" i="17"/>
  <c r="G254" i="16"/>
  <c r="G254" i="15"/>
  <c r="G254" i="13"/>
  <c r="G254" i="5"/>
  <c r="H65" i="16"/>
  <c r="H65" i="13"/>
  <c r="H65" i="15"/>
  <c r="H65" i="17"/>
  <c r="H65" i="5"/>
  <c r="H58" i="16"/>
  <c r="H58" i="15"/>
  <c r="H58" i="5"/>
  <c r="H58" i="13"/>
  <c r="H58" i="17"/>
  <c r="J48" i="5"/>
  <c r="AK48" i="2"/>
  <c r="G202" i="2"/>
  <c r="J48" i="17"/>
  <c r="J48" i="15"/>
  <c r="J48" i="13"/>
  <c r="J48" i="16"/>
  <c r="L50" i="13"/>
  <c r="M50" i="13" s="1"/>
  <c r="N79" i="16"/>
  <c r="N79" i="15"/>
  <c r="T79" i="13"/>
  <c r="U79" i="13" s="1"/>
  <c r="N79" i="17"/>
  <c r="N77" i="13"/>
  <c r="F231" i="5"/>
  <c r="G55" i="5"/>
  <c r="H25" i="16"/>
  <c r="H25" i="13"/>
  <c r="H25" i="15"/>
  <c r="H25" i="17"/>
  <c r="H25" i="5"/>
  <c r="F213" i="5"/>
  <c r="H46" i="17"/>
  <c r="H46" i="15"/>
  <c r="H46" i="5"/>
  <c r="H46" i="13"/>
  <c r="H46" i="16"/>
  <c r="K212" i="17"/>
  <c r="K212" i="16"/>
  <c r="K214" i="16"/>
  <c r="K212" i="13"/>
  <c r="K212" i="15"/>
  <c r="K212" i="5"/>
  <c r="K200" i="2"/>
  <c r="BA41" i="5"/>
  <c r="AL41" i="16"/>
  <c r="AV41" i="13"/>
  <c r="AQ41" i="15"/>
  <c r="AD89" i="13"/>
  <c r="AI89" i="5"/>
  <c r="I218" i="17"/>
  <c r="I218" i="16"/>
  <c r="I218" i="13"/>
  <c r="I218" i="15"/>
  <c r="I218" i="5"/>
  <c r="I198" i="2"/>
  <c r="AI34" i="5"/>
  <c r="AD34" i="13"/>
  <c r="H51" i="17"/>
  <c r="H51" i="15"/>
  <c r="H51" i="13"/>
  <c r="H51" i="5"/>
  <c r="H51" i="16"/>
  <c r="I194" i="2"/>
  <c r="AI20" i="5"/>
  <c r="AD20" i="13"/>
  <c r="J208" i="2"/>
  <c r="AR69" i="5"/>
  <c r="AM69" i="13"/>
  <c r="AH69" i="15"/>
  <c r="I257" i="15"/>
  <c r="I257" i="17"/>
  <c r="L55" i="17"/>
  <c r="M55" i="17"/>
  <c r="K256" i="16"/>
  <c r="X59" i="17"/>
  <c r="Y59" i="17" s="1"/>
  <c r="V13" i="16"/>
  <c r="V15" i="17"/>
  <c r="AB15" i="16"/>
  <c r="AC15" i="16"/>
  <c r="X51" i="15"/>
  <c r="Y51" i="15" s="1"/>
  <c r="R51" i="16"/>
  <c r="R48" i="15"/>
  <c r="R51" i="17"/>
  <c r="K236" i="17"/>
  <c r="K236" i="16"/>
  <c r="K236" i="15"/>
  <c r="K236" i="13"/>
  <c r="K236" i="5"/>
  <c r="P64" i="5"/>
  <c r="Q64" i="5"/>
  <c r="I206" i="2"/>
  <c r="AI62" i="5"/>
  <c r="AD62" i="13"/>
  <c r="H52" i="16"/>
  <c r="H52" i="13"/>
  <c r="H52" i="15"/>
  <c r="H52" i="17"/>
  <c r="H52" i="5"/>
  <c r="I200" i="2"/>
  <c r="AI41" i="5"/>
  <c r="AD41" i="13"/>
  <c r="G262" i="5"/>
  <c r="M13" i="2"/>
  <c r="T13" i="5" s="1"/>
  <c r="J13" i="17"/>
  <c r="J13" i="15"/>
  <c r="J13" i="13"/>
  <c r="J13" i="5"/>
  <c r="G192" i="2"/>
  <c r="J13" i="16"/>
  <c r="H22" i="17"/>
  <c r="H22" i="15"/>
  <c r="H22" i="5"/>
  <c r="H22" i="13"/>
  <c r="H22" i="16"/>
  <c r="K194" i="2"/>
  <c r="BA20" i="5"/>
  <c r="AL20" i="16"/>
  <c r="AQ20" i="15"/>
  <c r="AV20" i="13"/>
  <c r="P32" i="5"/>
  <c r="Q32" i="5"/>
  <c r="L32" i="13"/>
  <c r="M32" i="13"/>
  <c r="P36" i="5"/>
  <c r="Q36" i="5" s="1"/>
  <c r="I194" i="17"/>
  <c r="I194" i="16"/>
  <c r="I194" i="13"/>
  <c r="I194" i="15"/>
  <c r="I194" i="5"/>
  <c r="P55" i="5"/>
  <c r="Q55" i="5" s="1"/>
  <c r="AT55" i="5"/>
  <c r="K257" i="16"/>
  <c r="I215" i="13"/>
  <c r="I215" i="17"/>
  <c r="E160" i="16"/>
  <c r="E160" i="15"/>
  <c r="E160" i="13"/>
  <c r="E160" i="5"/>
  <c r="L41" i="17"/>
  <c r="M41" i="17" s="1"/>
  <c r="AF62" i="17"/>
  <c r="AG62" i="17" s="1"/>
  <c r="V55" i="17"/>
  <c r="X55" i="17" s="1"/>
  <c r="Y55" i="17" s="1"/>
  <c r="V34" i="17"/>
  <c r="X34" i="17"/>
  <c r="Y34" i="17" s="1"/>
  <c r="X36" i="17"/>
  <c r="Y36" i="17" s="1"/>
  <c r="T117" i="17"/>
  <c r="U117" i="17" s="1"/>
  <c r="T115" i="17"/>
  <c r="U115" i="17"/>
  <c r="I262" i="16"/>
  <c r="F207" i="16"/>
  <c r="Z13" i="17"/>
  <c r="AF15" i="17"/>
  <c r="AG15" i="17" s="1"/>
  <c r="AB118" i="16"/>
  <c r="AC118" i="16"/>
  <c r="X114" i="17"/>
  <c r="Y114" i="17" s="1"/>
  <c r="V118" i="17"/>
  <c r="G41" i="15"/>
  <c r="R116" i="17"/>
  <c r="R118" i="17" s="1"/>
  <c r="R116" i="16"/>
  <c r="X116" i="15"/>
  <c r="Y116" i="15"/>
  <c r="T114" i="17"/>
  <c r="U114" i="17" s="1"/>
  <c r="G41" i="13"/>
  <c r="X39" i="15"/>
  <c r="Y39" i="15" s="1"/>
  <c r="R39" i="16"/>
  <c r="R39" i="17"/>
  <c r="Z69" i="17"/>
  <c r="AF71" i="17"/>
  <c r="AG71" i="17"/>
  <c r="X81" i="17"/>
  <c r="Y81" i="17"/>
  <c r="V79" i="17"/>
  <c r="V77" i="16"/>
  <c r="AB79" i="16"/>
  <c r="AC79" i="16"/>
  <c r="X73" i="17"/>
  <c r="Y73" i="17"/>
  <c r="V69" i="16"/>
  <c r="V71" i="17"/>
  <c r="AB71" i="16"/>
  <c r="AC71" i="16" s="1"/>
  <c r="V64" i="17"/>
  <c r="V62" i="16"/>
  <c r="AB64" i="16"/>
  <c r="AC64" i="16" s="1"/>
  <c r="V31" i="17"/>
  <c r="X31" i="17"/>
  <c r="Y31" i="17" s="1"/>
  <c r="AB31" i="16"/>
  <c r="AC31" i="16"/>
  <c r="X60" i="15"/>
  <c r="Y60" i="15"/>
  <c r="R60" i="17"/>
  <c r="T60" i="17" s="1"/>
  <c r="U60" i="17" s="1"/>
  <c r="R60" i="16"/>
  <c r="T60" i="16" s="1"/>
  <c r="U60" i="16" s="1"/>
  <c r="X37" i="15"/>
  <c r="Y37" i="15" s="1"/>
  <c r="R37" i="16"/>
  <c r="R34" i="15"/>
  <c r="R37" i="17"/>
  <c r="H254" i="17"/>
  <c r="H254" i="16"/>
  <c r="H254" i="15"/>
  <c r="H254" i="13"/>
  <c r="H254" i="5"/>
  <c r="J254" i="17"/>
  <c r="J254" i="16"/>
  <c r="J254" i="15"/>
  <c r="J254" i="13"/>
  <c r="J254" i="5"/>
  <c r="H210" i="2"/>
  <c r="Z77" i="5"/>
  <c r="I210" i="2"/>
  <c r="AI77" i="5"/>
  <c r="AD77" i="13"/>
  <c r="P50" i="5"/>
  <c r="Q50" i="5" s="1"/>
  <c r="G77" i="5"/>
  <c r="N57" i="16"/>
  <c r="N57" i="15"/>
  <c r="T57" i="13"/>
  <c r="U57" i="13"/>
  <c r="N55" i="13"/>
  <c r="N57" i="17"/>
  <c r="N60" i="16"/>
  <c r="T60" i="13"/>
  <c r="U60" i="13"/>
  <c r="N60" i="17"/>
  <c r="N60" i="15"/>
  <c r="H30" i="17"/>
  <c r="H30" i="15"/>
  <c r="H30" i="5"/>
  <c r="H30" i="13"/>
  <c r="H30" i="16"/>
  <c r="K196" i="2"/>
  <c r="BA27" i="5"/>
  <c r="AQ27" i="15"/>
  <c r="AV27" i="13"/>
  <c r="AL27" i="16"/>
  <c r="K198" i="2"/>
  <c r="BA34" i="5"/>
  <c r="AQ34" i="15"/>
  <c r="AV34" i="13"/>
  <c r="AL34" i="16"/>
  <c r="F201" i="5"/>
  <c r="P24" i="5"/>
  <c r="Q24" i="5"/>
  <c r="P73" i="5"/>
  <c r="Q73" i="5" s="1"/>
  <c r="J89" i="17"/>
  <c r="J89" i="16"/>
  <c r="J89" i="15"/>
  <c r="J89" i="13"/>
  <c r="J89" i="5"/>
  <c r="H206" i="2"/>
  <c r="Z62" i="5"/>
  <c r="J27" i="13"/>
  <c r="J27" i="16"/>
  <c r="L27" i="16" s="1"/>
  <c r="M27" i="16" s="1"/>
  <c r="J27" i="5"/>
  <c r="AK27" i="2"/>
  <c r="G196" i="2"/>
  <c r="J27" i="15"/>
  <c r="L27" i="15" s="1"/>
  <c r="M27" i="15" s="1"/>
  <c r="J27" i="17"/>
  <c r="L27" i="17"/>
  <c r="M27" i="17"/>
  <c r="J188" i="17"/>
  <c r="J188" i="16"/>
  <c r="J188" i="15"/>
  <c r="J188" i="13"/>
  <c r="J188" i="5"/>
  <c r="H208" i="2"/>
  <c r="Z69" i="5"/>
  <c r="H116" i="5"/>
  <c r="F182" i="2"/>
  <c r="J41" i="11"/>
  <c r="H116" i="16"/>
  <c r="H116" i="13"/>
  <c r="D79" i="11"/>
  <c r="H116" i="15"/>
  <c r="H116" i="17"/>
  <c r="H200" i="17"/>
  <c r="H200" i="16"/>
  <c r="H200" i="15"/>
  <c r="H200" i="13"/>
  <c r="H200" i="5"/>
  <c r="H202" i="5"/>
  <c r="I182" i="17"/>
  <c r="I182" i="16"/>
  <c r="I182" i="15"/>
  <c r="I182" i="13"/>
  <c r="I182" i="5"/>
  <c r="G69" i="13"/>
  <c r="P71" i="5"/>
  <c r="Q71" i="5" s="1"/>
  <c r="G69" i="15"/>
  <c r="I257" i="13"/>
  <c r="I257" i="16"/>
  <c r="L55" i="15"/>
  <c r="M55" i="15" s="1"/>
  <c r="Z118" i="17"/>
  <c r="AF114" i="17"/>
  <c r="AG114" i="17" s="1"/>
  <c r="F231" i="16"/>
  <c r="Z55" i="17"/>
  <c r="AF57" i="17"/>
  <c r="AG57" i="17" s="1"/>
  <c r="G13" i="15"/>
  <c r="G85" i="15" s="1"/>
  <c r="G77" i="13"/>
  <c r="X74" i="15"/>
  <c r="Y74" i="15"/>
  <c r="R74" i="16"/>
  <c r="R74" i="17"/>
  <c r="G55" i="13"/>
  <c r="X58" i="15"/>
  <c r="Y58" i="15"/>
  <c r="R58" i="17"/>
  <c r="R55" i="15"/>
  <c r="R58" i="16"/>
  <c r="X44" i="15"/>
  <c r="Y44" i="15"/>
  <c r="R44" i="17"/>
  <c r="R41" i="15"/>
  <c r="R44" i="16"/>
  <c r="H175" i="2"/>
  <c r="F34" i="11"/>
  <c r="Z101" i="5"/>
  <c r="Y101" i="2"/>
  <c r="R108" i="2"/>
  <c r="H80" i="17"/>
  <c r="H80" i="15"/>
  <c r="H80" i="5"/>
  <c r="H80" i="13"/>
  <c r="H80" i="16"/>
  <c r="J210" i="2"/>
  <c r="AR77" i="5"/>
  <c r="AM77" i="13"/>
  <c r="AH77" i="15"/>
  <c r="G206" i="2"/>
  <c r="AK62" i="2"/>
  <c r="J62" i="16"/>
  <c r="J62" i="15"/>
  <c r="J62" i="5"/>
  <c r="J62" i="17"/>
  <c r="J62" i="13"/>
  <c r="H66" i="16"/>
  <c r="H66" i="15"/>
  <c r="H66" i="5"/>
  <c r="H66" i="13"/>
  <c r="H66" i="17"/>
  <c r="J206" i="2"/>
  <c r="AR62" i="5"/>
  <c r="AM62" i="13"/>
  <c r="AH62" i="15"/>
  <c r="P52" i="5"/>
  <c r="Q52" i="5"/>
  <c r="H202" i="2"/>
  <c r="Z48" i="5"/>
  <c r="H200" i="2"/>
  <c r="Z41" i="5"/>
  <c r="H45" i="16"/>
  <c r="H45" i="5"/>
  <c r="H45" i="13"/>
  <c r="H45" i="17"/>
  <c r="H45" i="15"/>
  <c r="H16" i="16"/>
  <c r="H16" i="13"/>
  <c r="H16" i="15"/>
  <c r="H16" i="17"/>
  <c r="H16" i="5"/>
  <c r="J20" i="5"/>
  <c r="J20" i="13"/>
  <c r="J20" i="17"/>
  <c r="L20" i="17"/>
  <c r="M20" i="17"/>
  <c r="J20" i="15"/>
  <c r="L20" i="15" s="1"/>
  <c r="M20" i="15" s="1"/>
  <c r="G194" i="2"/>
  <c r="J20" i="16"/>
  <c r="L20" i="16" s="1"/>
  <c r="M20" i="16"/>
  <c r="H24" i="16"/>
  <c r="H24" i="13"/>
  <c r="H24" i="15"/>
  <c r="H24" i="17"/>
  <c r="H24" i="5"/>
  <c r="P29" i="5"/>
  <c r="Q29" i="5" s="1"/>
  <c r="H32" i="16"/>
  <c r="H32" i="17"/>
  <c r="H32" i="15"/>
  <c r="H32" i="13"/>
  <c r="H32" i="5"/>
  <c r="H31" i="16"/>
  <c r="H31" i="13"/>
  <c r="H31" i="17"/>
  <c r="H31" i="5"/>
  <c r="H31" i="15"/>
  <c r="H36" i="17"/>
  <c r="H36" i="15"/>
  <c r="H36" i="5"/>
  <c r="H36" i="13"/>
  <c r="H36" i="16"/>
  <c r="P34" i="5"/>
  <c r="Q34" i="5" s="1"/>
  <c r="K218" i="17"/>
  <c r="K218" i="16"/>
  <c r="K218" i="15"/>
  <c r="K218" i="13"/>
  <c r="K220" i="13" s="1"/>
  <c r="K218" i="5"/>
  <c r="G218" i="17"/>
  <c r="G218" i="16"/>
  <c r="G218" i="13"/>
  <c r="G218" i="15"/>
  <c r="G218" i="5"/>
  <c r="K182" i="17"/>
  <c r="K182" i="16"/>
  <c r="K182" i="15"/>
  <c r="K182" i="13"/>
  <c r="K182" i="5"/>
  <c r="K256" i="5"/>
  <c r="K257" i="5"/>
  <c r="K257" i="15"/>
  <c r="K257" i="17"/>
  <c r="K256" i="13"/>
  <c r="K257" i="13"/>
  <c r="G118" i="2"/>
  <c r="G230" i="17"/>
  <c r="G230" i="16"/>
  <c r="G230" i="15"/>
  <c r="G230" i="13"/>
  <c r="G230" i="5"/>
  <c r="L69" i="17"/>
  <c r="M69" i="17" s="1"/>
  <c r="AK41" i="2"/>
  <c r="L41" i="15"/>
  <c r="M41" i="15"/>
  <c r="L41" i="13"/>
  <c r="M41" i="13" s="1"/>
  <c r="G206" i="17"/>
  <c r="G206" i="16"/>
  <c r="G206" i="15"/>
  <c r="G206" i="13"/>
  <c r="G206" i="5"/>
  <c r="I256" i="5"/>
  <c r="I257" i="5"/>
  <c r="G250" i="13"/>
  <c r="G251" i="13"/>
  <c r="G250" i="16"/>
  <c r="G251" i="16"/>
  <c r="G27" i="13"/>
  <c r="T32" i="17"/>
  <c r="U32" i="17"/>
  <c r="X31" i="15"/>
  <c r="Y31" i="15"/>
  <c r="R31" i="17"/>
  <c r="R31" i="16"/>
  <c r="T32" i="16"/>
  <c r="U32" i="16" s="1"/>
  <c r="T30" i="16"/>
  <c r="U30" i="16" s="1"/>
  <c r="G20" i="13"/>
  <c r="T22" i="17"/>
  <c r="U22" i="17" s="1"/>
  <c r="T25" i="17"/>
  <c r="U25" i="17" s="1"/>
  <c r="T24" i="16"/>
  <c r="U24" i="16"/>
  <c r="X20" i="15"/>
  <c r="Y20" i="15"/>
  <c r="T25" i="16"/>
  <c r="U25" i="16" s="1"/>
  <c r="T24" i="17"/>
  <c r="U24" i="17" s="1"/>
  <c r="T18" i="16"/>
  <c r="U18" i="16"/>
  <c r="T18" i="17"/>
  <c r="U18" i="17"/>
  <c r="T16" i="17"/>
  <c r="U16" i="17" s="1"/>
  <c r="R13" i="17"/>
  <c r="T17" i="16"/>
  <c r="U17" i="16" s="1"/>
  <c r="T17" i="17"/>
  <c r="U17" i="17" s="1"/>
  <c r="T93" i="16"/>
  <c r="U93" i="16" s="1"/>
  <c r="T93" i="17"/>
  <c r="U93" i="17"/>
  <c r="T80" i="17"/>
  <c r="U80" i="17" s="1"/>
  <c r="R77" i="17"/>
  <c r="T80" i="16"/>
  <c r="U80" i="16" s="1"/>
  <c r="R77" i="16"/>
  <c r="X77" i="15"/>
  <c r="T91" i="16"/>
  <c r="U91" i="16" s="1"/>
  <c r="X89" i="15"/>
  <c r="Y89" i="15"/>
  <c r="I101" i="13"/>
  <c r="T104" i="16"/>
  <c r="U104" i="16" s="1"/>
  <c r="X101" i="15"/>
  <c r="Y101" i="15"/>
  <c r="T104" i="17"/>
  <c r="U104" i="17" s="1"/>
  <c r="F85" i="16"/>
  <c r="F85" i="15"/>
  <c r="F85" i="5"/>
  <c r="F85" i="17"/>
  <c r="H118" i="15"/>
  <c r="AB187" i="15"/>
  <c r="AG101" i="13"/>
  <c r="AL48" i="5"/>
  <c r="I214" i="16"/>
  <c r="S96" i="2"/>
  <c r="I114" i="16"/>
  <c r="F89" i="13"/>
  <c r="Y187" i="17"/>
  <c r="H44" i="16"/>
  <c r="H44" i="5"/>
  <c r="H44" i="15"/>
  <c r="H44" i="13"/>
  <c r="H44" i="17"/>
  <c r="H53" i="16"/>
  <c r="H53" i="15"/>
  <c r="H53" i="13"/>
  <c r="H53" i="17"/>
  <c r="F62" i="15"/>
  <c r="F101" i="13"/>
  <c r="F108" i="13" s="1"/>
  <c r="F111" i="13"/>
  <c r="F120" i="13"/>
  <c r="F101" i="15"/>
  <c r="F108" i="15"/>
  <c r="F111" i="15" s="1"/>
  <c r="F120" i="15" s="1"/>
  <c r="F34" i="5"/>
  <c r="F34" i="16"/>
  <c r="F34" i="17"/>
  <c r="R183" i="13"/>
  <c r="X185" i="13"/>
  <c r="K262" i="5"/>
  <c r="F62" i="5"/>
  <c r="F62" i="16"/>
  <c r="F62" i="17"/>
  <c r="F101" i="5"/>
  <c r="F101" i="16"/>
  <c r="F108" i="16" s="1"/>
  <c r="F111" i="16" s="1"/>
  <c r="F120" i="16" s="1"/>
  <c r="F101" i="17"/>
  <c r="F108" i="17" s="1"/>
  <c r="F111" i="17" s="1"/>
  <c r="F120" i="17" s="1"/>
  <c r="F34" i="13"/>
  <c r="F34" i="15"/>
  <c r="Z187" i="17"/>
  <c r="R198" i="5"/>
  <c r="R200" i="5" s="1"/>
  <c r="R211" i="5"/>
  <c r="R213" i="5" s="1"/>
  <c r="I86" i="5"/>
  <c r="AA183" i="5"/>
  <c r="R202" i="5"/>
  <c r="R204" i="5"/>
  <c r="R215" i="5"/>
  <c r="R217" i="5"/>
  <c r="R89" i="17"/>
  <c r="N41" i="15"/>
  <c r="P41" i="15"/>
  <c r="Q41" i="15" s="1"/>
  <c r="J84" i="16"/>
  <c r="J84" i="5"/>
  <c r="J84" i="15"/>
  <c r="G86" i="15"/>
  <c r="I86" i="13"/>
  <c r="AA183" i="13" s="1"/>
  <c r="AU48" i="5"/>
  <c r="G84" i="5"/>
  <c r="BD34" i="5"/>
  <c r="F136" i="2"/>
  <c r="AH122" i="2"/>
  <c r="F139" i="2"/>
  <c r="H94" i="17"/>
  <c r="H94" i="13"/>
  <c r="H182" i="16"/>
  <c r="H182" i="13"/>
  <c r="H185" i="13"/>
  <c r="H182" i="17"/>
  <c r="H185" i="17" s="1"/>
  <c r="H184" i="17"/>
  <c r="H182" i="15"/>
  <c r="H94" i="5"/>
  <c r="H182" i="5"/>
  <c r="H185" i="5"/>
  <c r="R97" i="15"/>
  <c r="R97" i="17" s="1"/>
  <c r="AH98" i="15"/>
  <c r="AM98" i="13"/>
  <c r="AM108" i="13"/>
  <c r="AR98" i="5"/>
  <c r="AD98" i="13"/>
  <c r="AI98" i="5"/>
  <c r="P84" i="5"/>
  <c r="Q84" i="5"/>
  <c r="H98" i="16"/>
  <c r="AB184" i="16"/>
  <c r="H98" i="15"/>
  <c r="AB184" i="15" s="1"/>
  <c r="AC184" i="15" s="1"/>
  <c r="H98" i="13"/>
  <c r="AB184" i="13"/>
  <c r="H98" i="5"/>
  <c r="AB184" i="5"/>
  <c r="AC184" i="5" s="1"/>
  <c r="AS86" i="5"/>
  <c r="N84" i="17"/>
  <c r="BA108" i="5"/>
  <c r="H57" i="5"/>
  <c r="G77" i="2"/>
  <c r="H79" i="13"/>
  <c r="H79" i="5"/>
  <c r="H79" i="17"/>
  <c r="H79" i="15"/>
  <c r="H37" i="17"/>
  <c r="H37" i="16"/>
  <c r="H37" i="13"/>
  <c r="H37" i="5"/>
  <c r="H79" i="16"/>
  <c r="G62" i="2"/>
  <c r="H64" i="5"/>
  <c r="H64" i="13"/>
  <c r="H64" i="17"/>
  <c r="H64" i="15"/>
  <c r="H64" i="16"/>
  <c r="H37" i="15"/>
  <c r="H91" i="13"/>
  <c r="G34" i="2"/>
  <c r="H71" i="15"/>
  <c r="K111" i="13"/>
  <c r="F127" i="13"/>
  <c r="N69" i="17"/>
  <c r="P69" i="17"/>
  <c r="Q69" i="17" s="1"/>
  <c r="F213" i="16"/>
  <c r="R20" i="16"/>
  <c r="T20" i="16" s="1"/>
  <c r="U20" i="16" s="1"/>
  <c r="I101" i="15"/>
  <c r="AY101" i="13"/>
  <c r="AP101" i="13"/>
  <c r="AK101" i="15"/>
  <c r="AY34" i="13"/>
  <c r="R101" i="17"/>
  <c r="T101" i="17" s="1"/>
  <c r="U101" i="17" s="1"/>
  <c r="R101" i="16"/>
  <c r="N41" i="17"/>
  <c r="P41" i="17" s="1"/>
  <c r="Q41" i="17" s="1"/>
  <c r="N118" i="15"/>
  <c r="Y187" i="15" s="1"/>
  <c r="Z187" i="15" s="1"/>
  <c r="AT101" i="15"/>
  <c r="AP34" i="13"/>
  <c r="R20" i="17"/>
  <c r="R27" i="17"/>
  <c r="T27" i="17" s="1"/>
  <c r="U27" i="17" s="1"/>
  <c r="N20" i="17"/>
  <c r="P20" i="17"/>
  <c r="Q20" i="17"/>
  <c r="N34" i="17"/>
  <c r="P34" i="17" s="1"/>
  <c r="Q34" i="17" s="1"/>
  <c r="N101" i="16"/>
  <c r="P101" i="16" s="1"/>
  <c r="Q101" i="16" s="1"/>
  <c r="AK20" i="15"/>
  <c r="AT20" i="15"/>
  <c r="N89" i="16"/>
  <c r="AJ27" i="15"/>
  <c r="F219" i="16"/>
  <c r="R13" i="16"/>
  <c r="T13" i="16" s="1"/>
  <c r="U13" i="16" s="1"/>
  <c r="I215" i="15"/>
  <c r="J214" i="2"/>
  <c r="G236" i="13"/>
  <c r="G239" i="13" s="1"/>
  <c r="P114" i="15"/>
  <c r="P118" i="15" s="1"/>
  <c r="AL13" i="5"/>
  <c r="BD48" i="5"/>
  <c r="AQ108" i="15"/>
  <c r="U27" i="5"/>
  <c r="BD27" i="5"/>
  <c r="J218" i="5"/>
  <c r="J220" i="5"/>
  <c r="J221" i="5"/>
  <c r="J218" i="16"/>
  <c r="J218" i="17"/>
  <c r="J220" i="17"/>
  <c r="J221" i="17"/>
  <c r="J218" i="13"/>
  <c r="J221" i="13" s="1"/>
  <c r="J218" i="15"/>
  <c r="J221" i="15" s="1"/>
  <c r="AV108" i="13"/>
  <c r="I248" i="17"/>
  <c r="I248" i="5"/>
  <c r="I250" i="5"/>
  <c r="I251" i="5"/>
  <c r="I248" i="16"/>
  <c r="I248" i="13"/>
  <c r="I250" i="13" s="1"/>
  <c r="I248" i="15"/>
  <c r="U118" i="13"/>
  <c r="N118" i="16"/>
  <c r="AU27" i="5"/>
  <c r="U48" i="5"/>
  <c r="G250" i="17"/>
  <c r="G251" i="17"/>
  <c r="AA20" i="15"/>
  <c r="K248" i="16"/>
  <c r="K250" i="16"/>
  <c r="K251" i="16"/>
  <c r="K248" i="13"/>
  <c r="K248" i="15"/>
  <c r="K250" i="15"/>
  <c r="K251" i="15"/>
  <c r="K248" i="17"/>
  <c r="K248" i="5"/>
  <c r="K250" i="5"/>
  <c r="K251" i="5"/>
  <c r="J248" i="17"/>
  <c r="J248" i="5"/>
  <c r="J250" i="5"/>
  <c r="J251" i="5"/>
  <c r="J248" i="16"/>
  <c r="J248" i="13"/>
  <c r="J250" i="13"/>
  <c r="J251" i="13"/>
  <c r="J248" i="15"/>
  <c r="J250" i="15" s="1"/>
  <c r="J251" i="15"/>
  <c r="H118" i="16"/>
  <c r="AB187" i="16" s="1"/>
  <c r="AB34" i="5"/>
  <c r="BD13" i="5"/>
  <c r="AC27" i="5"/>
  <c r="AU13" i="5"/>
  <c r="J194" i="5"/>
  <c r="J196" i="5" s="1"/>
  <c r="J194" i="15"/>
  <c r="J196" i="15"/>
  <c r="J197" i="15"/>
  <c r="J194" i="17"/>
  <c r="J194" i="13"/>
  <c r="J197" i="13" s="1"/>
  <c r="J194" i="16"/>
  <c r="M62" i="2"/>
  <c r="T62" i="5"/>
  <c r="K111" i="16"/>
  <c r="K120" i="16" s="1"/>
  <c r="S69" i="2"/>
  <c r="AG34" i="13"/>
  <c r="T101" i="13"/>
  <c r="U101" i="13" s="1"/>
  <c r="V101" i="13"/>
  <c r="Z101" i="15"/>
  <c r="T15" i="17"/>
  <c r="U15" i="17" s="1"/>
  <c r="H118" i="13"/>
  <c r="AB187" i="13" s="1"/>
  <c r="AC187" i="13" s="1"/>
  <c r="H118" i="5"/>
  <c r="AB187" i="5" s="1"/>
  <c r="AC187" i="5" s="1"/>
  <c r="X22" i="17"/>
  <c r="Y22" i="17" s="1"/>
  <c r="W62" i="13"/>
  <c r="G250" i="15"/>
  <c r="AL34" i="5"/>
  <c r="AC34" i="5"/>
  <c r="AL27" i="5"/>
  <c r="AG62" i="13"/>
  <c r="AI69" i="17"/>
  <c r="F201" i="13"/>
  <c r="U34" i="5"/>
  <c r="F225" i="13"/>
  <c r="AC13" i="5"/>
  <c r="P17" i="15"/>
  <c r="Q17" i="15"/>
  <c r="N13" i="15"/>
  <c r="P17" i="16"/>
  <c r="Q17" i="16"/>
  <c r="N13" i="16"/>
  <c r="P13" i="16" s="1"/>
  <c r="Q13" i="16" s="1"/>
  <c r="P23" i="15"/>
  <c r="Q23" i="15"/>
  <c r="P17" i="17"/>
  <c r="Q17" i="17" s="1"/>
  <c r="N13" i="17"/>
  <c r="P13" i="17"/>
  <c r="Q13" i="17" s="1"/>
  <c r="BD118" i="5"/>
  <c r="AU118" i="5"/>
  <c r="AL118" i="5"/>
  <c r="AC118" i="5"/>
  <c r="I262" i="17"/>
  <c r="F213" i="15"/>
  <c r="P71" i="16"/>
  <c r="Q71" i="16"/>
  <c r="N69" i="16"/>
  <c r="P69" i="16" s="1"/>
  <c r="Q69" i="16" s="1"/>
  <c r="P30" i="15"/>
  <c r="Q30" i="15" s="1"/>
  <c r="AR108" i="5"/>
  <c r="AL89" i="5"/>
  <c r="U89" i="5"/>
  <c r="AU89" i="5"/>
  <c r="BD89" i="5"/>
  <c r="AC89" i="5"/>
  <c r="AG89" i="13"/>
  <c r="AK89" i="15"/>
  <c r="AH108" i="15"/>
  <c r="AI20" i="17"/>
  <c r="AP69" i="13"/>
  <c r="AY62" i="13"/>
  <c r="AY55" i="13"/>
  <c r="AE55" i="16"/>
  <c r="AE27" i="16"/>
  <c r="AY27" i="13"/>
  <c r="AG20" i="13"/>
  <c r="AO13" i="16"/>
  <c r="AO77" i="16"/>
  <c r="AI62" i="17"/>
  <c r="AO41" i="16"/>
  <c r="AE41" i="16"/>
  <c r="AB89" i="16"/>
  <c r="AC89" i="16" s="1"/>
  <c r="G236" i="15"/>
  <c r="G238" i="15"/>
  <c r="G239" i="15"/>
  <c r="G236" i="16"/>
  <c r="G239" i="16" s="1"/>
  <c r="G236" i="17"/>
  <c r="G238" i="17" s="1"/>
  <c r="AA69" i="15"/>
  <c r="AT69" i="15"/>
  <c r="AK69" i="15"/>
  <c r="AT27" i="15"/>
  <c r="AK27" i="15"/>
  <c r="AK77" i="15"/>
  <c r="AT77" i="15"/>
  <c r="G243" i="15"/>
  <c r="K108" i="15"/>
  <c r="X185" i="15"/>
  <c r="AJ101" i="15"/>
  <c r="AK13" i="15"/>
  <c r="AT13" i="15"/>
  <c r="AK62" i="15"/>
  <c r="AT62" i="15"/>
  <c r="AK34" i="15"/>
  <c r="AT34" i="15"/>
  <c r="AT55" i="15"/>
  <c r="AK55" i="15"/>
  <c r="X62" i="15"/>
  <c r="Y62" i="15" s="1"/>
  <c r="AA89" i="15"/>
  <c r="AT89" i="15"/>
  <c r="AS101" i="15"/>
  <c r="AK41" i="15"/>
  <c r="AT41" i="15"/>
  <c r="AT48" i="15"/>
  <c r="AK48" i="15"/>
  <c r="P52" i="15"/>
  <c r="Q52" i="15"/>
  <c r="N48" i="15"/>
  <c r="P48" i="15" s="1"/>
  <c r="Q48" i="15" s="1"/>
  <c r="T50" i="16"/>
  <c r="U50" i="16"/>
  <c r="AE48" i="16"/>
  <c r="AO48" i="16"/>
  <c r="AO89" i="16"/>
  <c r="AE89" i="16"/>
  <c r="R62" i="17"/>
  <c r="T62" i="17" s="1"/>
  <c r="U62" i="17" s="1"/>
  <c r="T64" i="17"/>
  <c r="U64" i="17" s="1"/>
  <c r="AA48" i="15"/>
  <c r="AU41" i="5"/>
  <c r="AC41" i="5"/>
  <c r="BD41" i="5"/>
  <c r="AL41" i="5"/>
  <c r="U41" i="5"/>
  <c r="AL62" i="5"/>
  <c r="U62" i="5"/>
  <c r="AU62" i="5"/>
  <c r="AC62" i="5"/>
  <c r="BD62" i="5"/>
  <c r="N48" i="16"/>
  <c r="P48" i="16" s="1"/>
  <c r="Q48" i="16" s="1"/>
  <c r="P52" i="16"/>
  <c r="Q52" i="16" s="1"/>
  <c r="P52" i="17"/>
  <c r="Q52" i="17"/>
  <c r="N48" i="17"/>
  <c r="P48" i="17" s="1"/>
  <c r="Q48" i="17" s="1"/>
  <c r="AU20" i="5"/>
  <c r="AC20" i="5"/>
  <c r="BD20" i="5"/>
  <c r="AL20" i="5"/>
  <c r="U20" i="5"/>
  <c r="H243" i="16"/>
  <c r="O108" i="16"/>
  <c r="O111" i="16"/>
  <c r="T59" i="16"/>
  <c r="U59" i="16" s="1"/>
  <c r="R62" i="16"/>
  <c r="T62" i="16"/>
  <c r="U62" i="16"/>
  <c r="T64" i="16"/>
  <c r="U64" i="16" s="1"/>
  <c r="X92" i="17"/>
  <c r="Y92" i="17"/>
  <c r="V89" i="17"/>
  <c r="I101" i="16"/>
  <c r="AO20" i="16"/>
  <c r="AE20" i="16"/>
  <c r="AA55" i="15"/>
  <c r="F219" i="15"/>
  <c r="AI27" i="17"/>
  <c r="Q114" i="17"/>
  <c r="P118" i="17"/>
  <c r="Q118" i="17" s="1"/>
  <c r="Q114" i="16"/>
  <c r="P118" i="16"/>
  <c r="P89" i="16"/>
  <c r="Q89" i="16" s="1"/>
  <c r="BC118" i="5"/>
  <c r="H118" i="17"/>
  <c r="AB187" i="17"/>
  <c r="AC187" i="17" s="1"/>
  <c r="AT118" i="5"/>
  <c r="AK118" i="5"/>
  <c r="L118" i="13"/>
  <c r="M118" i="13" s="1"/>
  <c r="AK69" i="2"/>
  <c r="M69" i="2"/>
  <c r="T69" i="5"/>
  <c r="F208" i="2"/>
  <c r="Y69" i="2"/>
  <c r="AE62" i="2"/>
  <c r="AE48" i="2"/>
  <c r="G262" i="16"/>
  <c r="AE13" i="2"/>
  <c r="AK13" i="2"/>
  <c r="H103" i="17"/>
  <c r="H103" i="13"/>
  <c r="H103" i="5"/>
  <c r="H103" i="16"/>
  <c r="H103" i="15"/>
  <c r="AK101" i="2"/>
  <c r="AE101" i="2"/>
  <c r="AE77" i="2"/>
  <c r="AK77" i="2"/>
  <c r="AE41" i="2"/>
  <c r="AK34" i="2"/>
  <c r="AE34" i="2"/>
  <c r="AE27" i="2"/>
  <c r="AT34" i="5"/>
  <c r="J242" i="17"/>
  <c r="J242" i="15"/>
  <c r="J242" i="5"/>
  <c r="J242" i="16"/>
  <c r="J242" i="13"/>
  <c r="S101" i="2"/>
  <c r="K214" i="2"/>
  <c r="K242" i="17"/>
  <c r="K242" i="15"/>
  <c r="K242" i="5"/>
  <c r="K242" i="16"/>
  <c r="K242" i="13"/>
  <c r="H242" i="16"/>
  <c r="H242" i="13"/>
  <c r="H242" i="17"/>
  <c r="H244" i="17"/>
  <c r="H242" i="15"/>
  <c r="H242" i="5"/>
  <c r="H245" i="5"/>
  <c r="S62" i="2"/>
  <c r="Y62" i="2"/>
  <c r="Y27" i="2"/>
  <c r="S27" i="2"/>
  <c r="AG41" i="13"/>
  <c r="AY41" i="13"/>
  <c r="W41" i="13"/>
  <c r="AP41" i="13"/>
  <c r="AA41" i="15"/>
  <c r="S48" i="2"/>
  <c r="Y48" i="2"/>
  <c r="K120" i="13"/>
  <c r="AA62" i="15"/>
  <c r="AA77" i="15"/>
  <c r="AO69" i="16"/>
  <c r="AE69" i="16"/>
  <c r="I118" i="13"/>
  <c r="AA187" i="13"/>
  <c r="AP27" i="13"/>
  <c r="W55" i="13"/>
  <c r="AE13" i="16"/>
  <c r="AP89" i="13"/>
  <c r="I101" i="5"/>
  <c r="I108" i="5" s="1"/>
  <c r="AC101" i="5"/>
  <c r="AL101" i="5"/>
  <c r="U101" i="5"/>
  <c r="AU101" i="5"/>
  <c r="W20" i="13"/>
  <c r="AY69" i="13"/>
  <c r="AY77" i="13"/>
  <c r="AG55" i="13"/>
  <c r="AG27" i="13"/>
  <c r="K250" i="13"/>
  <c r="K251" i="13"/>
  <c r="F249" i="13"/>
  <c r="AY89" i="13"/>
  <c r="W27" i="13"/>
  <c r="W89" i="13"/>
  <c r="AO27" i="16"/>
  <c r="AO55" i="16"/>
  <c r="AK55" i="5"/>
  <c r="AP77" i="13"/>
  <c r="AG69" i="13"/>
  <c r="AP118" i="13"/>
  <c r="AE77" i="16"/>
  <c r="AB55" i="5"/>
  <c r="AP55" i="13"/>
  <c r="Y41" i="2"/>
  <c r="S41" i="2"/>
  <c r="AA13" i="15"/>
  <c r="M27" i="2"/>
  <c r="T27" i="5" s="1"/>
  <c r="BC34" i="5"/>
  <c r="BD77" i="5"/>
  <c r="AL77" i="5"/>
  <c r="U77" i="5"/>
  <c r="AU77" i="5"/>
  <c r="AC77" i="5"/>
  <c r="S77" i="2"/>
  <c r="Y77" i="2"/>
  <c r="AB77" i="16"/>
  <c r="AC77" i="16"/>
  <c r="S34" i="2"/>
  <c r="Y34" i="2"/>
  <c r="Y13" i="2"/>
  <c r="S13" i="2"/>
  <c r="AK34" i="5"/>
  <c r="AU55" i="5"/>
  <c r="AC55" i="5"/>
  <c r="BD55" i="5"/>
  <c r="AL55" i="5"/>
  <c r="U55" i="5"/>
  <c r="AP13" i="13"/>
  <c r="AY13" i="13"/>
  <c r="W13" i="13"/>
  <c r="AG13" i="13"/>
  <c r="AA27" i="15"/>
  <c r="AA34" i="15"/>
  <c r="BC55" i="5"/>
  <c r="AY20" i="13"/>
  <c r="W69" i="13"/>
  <c r="W77" i="13"/>
  <c r="AE34" i="16"/>
  <c r="AE62" i="16"/>
  <c r="AP20" i="13"/>
  <c r="AG118" i="13"/>
  <c r="AG77" i="13"/>
  <c r="AO34" i="16"/>
  <c r="AO62" i="16"/>
  <c r="AI41" i="17"/>
  <c r="F219" i="17"/>
  <c r="AI13" i="17"/>
  <c r="AI89" i="17"/>
  <c r="G243" i="17"/>
  <c r="F243" i="17"/>
  <c r="K108" i="17"/>
  <c r="AI34" i="17"/>
  <c r="AI55" i="17"/>
  <c r="G208" i="13"/>
  <c r="G209" i="13"/>
  <c r="G208" i="16"/>
  <c r="G209" i="16"/>
  <c r="G232" i="15"/>
  <c r="G233" i="15"/>
  <c r="G232" i="17"/>
  <c r="G233" i="17"/>
  <c r="K184" i="13"/>
  <c r="K185" i="13"/>
  <c r="G220" i="15"/>
  <c r="G221" i="15"/>
  <c r="G220" i="16"/>
  <c r="G221" i="16"/>
  <c r="K220" i="5"/>
  <c r="K221" i="5"/>
  <c r="K220" i="15"/>
  <c r="K221" i="15"/>
  <c r="K220" i="17"/>
  <c r="K221" i="17"/>
  <c r="L62" i="15"/>
  <c r="M62" i="15" s="1"/>
  <c r="Z62" i="15"/>
  <c r="F206" i="2"/>
  <c r="L206" i="2"/>
  <c r="AB101" i="5"/>
  <c r="Z108" i="5"/>
  <c r="H248" i="17"/>
  <c r="H248" i="16"/>
  <c r="H248" i="15"/>
  <c r="H248" i="13"/>
  <c r="H248" i="5"/>
  <c r="R41" i="17"/>
  <c r="T44" i="17"/>
  <c r="U44" i="17" s="1"/>
  <c r="X55" i="15"/>
  <c r="Y55" i="15" s="1"/>
  <c r="I220" i="13"/>
  <c r="I221" i="13"/>
  <c r="F219" i="13"/>
  <c r="T74" i="17"/>
  <c r="U74" i="17"/>
  <c r="F237" i="13"/>
  <c r="F183" i="15"/>
  <c r="AF118" i="17"/>
  <c r="AG118" i="17" s="1"/>
  <c r="I184" i="16"/>
  <c r="I185" i="16"/>
  <c r="H203" i="5"/>
  <c r="H202" i="15"/>
  <c r="H203" i="15"/>
  <c r="H203" i="17"/>
  <c r="J190" i="5"/>
  <c r="J191" i="5"/>
  <c r="J190" i="15"/>
  <c r="J191" i="15"/>
  <c r="J190" i="17"/>
  <c r="J191" i="17"/>
  <c r="P27" i="5"/>
  <c r="Q27" i="5" s="1"/>
  <c r="H224" i="17"/>
  <c r="H224" i="16"/>
  <c r="H224" i="15"/>
  <c r="H224" i="13"/>
  <c r="H224" i="5"/>
  <c r="L89" i="15"/>
  <c r="M89" i="15"/>
  <c r="L89" i="17"/>
  <c r="M89" i="17" s="1"/>
  <c r="P60" i="17"/>
  <c r="Q60" i="17"/>
  <c r="T55" i="13"/>
  <c r="AF55" i="13"/>
  <c r="N55" i="15"/>
  <c r="P57" i="15"/>
  <c r="Q57" i="15" s="1"/>
  <c r="AT77" i="5"/>
  <c r="J256" i="5"/>
  <c r="J257" i="5"/>
  <c r="J256" i="15"/>
  <c r="J257" i="15"/>
  <c r="J256" i="17"/>
  <c r="J257" i="17"/>
  <c r="H256" i="13"/>
  <c r="H257" i="13"/>
  <c r="X34" i="15"/>
  <c r="Y34" i="15" s="1"/>
  <c r="AS34" i="15"/>
  <c r="AB62" i="16"/>
  <c r="AC62" i="16"/>
  <c r="X71" i="17"/>
  <c r="Y71" i="17"/>
  <c r="V69" i="17"/>
  <c r="X69" i="17"/>
  <c r="Y69" i="17" s="1"/>
  <c r="V77" i="17"/>
  <c r="X79" i="17"/>
  <c r="Y79" i="17"/>
  <c r="T39" i="16"/>
  <c r="U39" i="16"/>
  <c r="U114" i="16"/>
  <c r="T116" i="16"/>
  <c r="U116" i="16" s="1"/>
  <c r="F207" i="15"/>
  <c r="X118" i="17"/>
  <c r="Y118" i="17"/>
  <c r="AF13" i="17"/>
  <c r="F198" i="2"/>
  <c r="L198" i="2" s="1"/>
  <c r="M34" i="2"/>
  <c r="T34" i="5" s="1"/>
  <c r="I196" i="15"/>
  <c r="I197" i="15"/>
  <c r="L13" i="16"/>
  <c r="L13" i="15"/>
  <c r="K238" i="5"/>
  <c r="K239" i="5"/>
  <c r="K238" i="15"/>
  <c r="K239" i="15"/>
  <c r="K239" i="17"/>
  <c r="T51" i="17"/>
  <c r="U51" i="17"/>
  <c r="R48" i="17"/>
  <c r="R48" i="16"/>
  <c r="T51" i="16"/>
  <c r="U51" i="16"/>
  <c r="X15" i="17"/>
  <c r="Y15" i="17"/>
  <c r="V13" i="17"/>
  <c r="V34" i="13"/>
  <c r="I220" i="15"/>
  <c r="I221" i="15"/>
  <c r="I220" i="16"/>
  <c r="I221" i="16"/>
  <c r="I173" i="2"/>
  <c r="G32" i="11"/>
  <c r="I212" i="2"/>
  <c r="I214" i="2"/>
  <c r="X108" i="2"/>
  <c r="K214" i="5"/>
  <c r="K215" i="5"/>
  <c r="K214" i="13"/>
  <c r="K215" i="13"/>
  <c r="K214" i="17"/>
  <c r="K215" i="17"/>
  <c r="F219" i="5"/>
  <c r="G232" i="5"/>
  <c r="G233" i="5"/>
  <c r="P79" i="17"/>
  <c r="Q79" i="17"/>
  <c r="N77" i="17"/>
  <c r="P77" i="17"/>
  <c r="Q77" i="17" s="1"/>
  <c r="P79" i="15"/>
  <c r="Q79" i="15" s="1"/>
  <c r="N77" i="15"/>
  <c r="L48" i="16"/>
  <c r="M48" i="16"/>
  <c r="V48" i="13"/>
  <c r="L48" i="17"/>
  <c r="M48" i="17" s="1"/>
  <c r="G212" i="17"/>
  <c r="G212" i="16"/>
  <c r="G212" i="15"/>
  <c r="G212" i="13"/>
  <c r="G214" i="13"/>
  <c r="G212" i="5"/>
  <c r="F202" i="2"/>
  <c r="L202" i="2" s="1"/>
  <c r="F254" i="13"/>
  <c r="G256" i="13"/>
  <c r="G257" i="13"/>
  <c r="F254" i="16"/>
  <c r="F256" i="16"/>
  <c r="G256" i="16"/>
  <c r="G257" i="16"/>
  <c r="T72" i="17"/>
  <c r="U72" i="17"/>
  <c r="R69" i="17"/>
  <c r="T72" i="16"/>
  <c r="U72" i="16" s="1"/>
  <c r="R69" i="16"/>
  <c r="L27" i="13"/>
  <c r="M27" i="13"/>
  <c r="G262" i="13"/>
  <c r="F225" i="15"/>
  <c r="F231" i="15"/>
  <c r="K238" i="16"/>
  <c r="K239" i="16"/>
  <c r="F237" i="16"/>
  <c r="T46" i="16"/>
  <c r="U46" i="16" s="1"/>
  <c r="T53" i="17"/>
  <c r="U53" i="17" s="1"/>
  <c r="X118" i="15"/>
  <c r="Y118" i="15"/>
  <c r="F201" i="15"/>
  <c r="AB41" i="16"/>
  <c r="AC41" i="16"/>
  <c r="I118" i="15"/>
  <c r="AA187" i="15"/>
  <c r="AC187" i="15" s="1"/>
  <c r="L208" i="2"/>
  <c r="G208" i="15"/>
  <c r="G209" i="15"/>
  <c r="G208" i="17"/>
  <c r="G209" i="17"/>
  <c r="F200" i="2"/>
  <c r="L200" i="2"/>
  <c r="M41" i="2"/>
  <c r="T41" i="5"/>
  <c r="G232" i="13"/>
  <c r="G233" i="13"/>
  <c r="G232" i="16"/>
  <c r="G233" i="16"/>
  <c r="K184" i="5"/>
  <c r="K185" i="5"/>
  <c r="K184" i="15"/>
  <c r="K185" i="15"/>
  <c r="K185" i="17"/>
  <c r="G220" i="5"/>
  <c r="G221" i="5"/>
  <c r="G220" i="13"/>
  <c r="G221" i="13"/>
  <c r="G220" i="17"/>
  <c r="G221" i="17"/>
  <c r="K221" i="13"/>
  <c r="L20" i="13"/>
  <c r="M20" i="13"/>
  <c r="G188" i="17"/>
  <c r="G188" i="16"/>
  <c r="G188" i="15"/>
  <c r="G188" i="13"/>
  <c r="G188" i="5"/>
  <c r="P20" i="5"/>
  <c r="Q20" i="5"/>
  <c r="H212" i="17"/>
  <c r="H212" i="16"/>
  <c r="H212" i="13"/>
  <c r="H212" i="15"/>
  <c r="H212" i="5"/>
  <c r="L62" i="13"/>
  <c r="M62" i="13"/>
  <c r="L62" i="17"/>
  <c r="M62" i="17"/>
  <c r="BC62" i="5"/>
  <c r="P62" i="5"/>
  <c r="Q62" i="5" s="1"/>
  <c r="L62" i="16"/>
  <c r="M62" i="16"/>
  <c r="J236" i="17"/>
  <c r="J236" i="16"/>
  <c r="J236" i="15"/>
  <c r="J238" i="15" s="1"/>
  <c r="J236" i="13"/>
  <c r="J236" i="5"/>
  <c r="M101" i="2"/>
  <c r="T101" i="5" s="1"/>
  <c r="J34" i="11"/>
  <c r="K34" i="11"/>
  <c r="H101" i="17"/>
  <c r="H101" i="13"/>
  <c r="H101" i="5"/>
  <c r="D73" i="11"/>
  <c r="H101" i="16"/>
  <c r="F175" i="2"/>
  <c r="H101" i="15"/>
  <c r="T44" i="16"/>
  <c r="U44" i="16"/>
  <c r="R41" i="16"/>
  <c r="X41" i="15"/>
  <c r="Y41" i="15" s="1"/>
  <c r="T58" i="16"/>
  <c r="U58" i="16" s="1"/>
  <c r="R55" i="16"/>
  <c r="T58" i="17"/>
  <c r="U58" i="17"/>
  <c r="R55" i="17"/>
  <c r="T55" i="17" s="1"/>
  <c r="U55" i="17" s="1"/>
  <c r="T74" i="16"/>
  <c r="U74" i="16" s="1"/>
  <c r="AF55" i="17"/>
  <c r="AG55" i="17"/>
  <c r="F231" i="13"/>
  <c r="I185" i="5"/>
  <c r="I184" i="15"/>
  <c r="I185" i="15"/>
  <c r="I184" i="17"/>
  <c r="I185" i="17"/>
  <c r="H202" i="13"/>
  <c r="H203" i="13"/>
  <c r="H203" i="16"/>
  <c r="J190" i="13"/>
  <c r="J191" i="13"/>
  <c r="J191" i="16"/>
  <c r="F196" i="2"/>
  <c r="L196" i="2"/>
  <c r="P89" i="5"/>
  <c r="Q89" i="5" s="1"/>
  <c r="G108" i="5"/>
  <c r="L89" i="13"/>
  <c r="M89" i="13"/>
  <c r="L89" i="16"/>
  <c r="M89" i="16"/>
  <c r="G212" i="2"/>
  <c r="G214" i="2"/>
  <c r="G173" i="2"/>
  <c r="E32" i="11"/>
  <c r="L108" i="2"/>
  <c r="K194" i="17"/>
  <c r="K194" i="16"/>
  <c r="K194" i="15"/>
  <c r="K194" i="13"/>
  <c r="K194" i="5"/>
  <c r="P60" i="15"/>
  <c r="Q60" i="15"/>
  <c r="P60" i="16"/>
  <c r="Q60" i="16"/>
  <c r="N55" i="17"/>
  <c r="P57" i="17"/>
  <c r="Q57" i="17" s="1"/>
  <c r="N55" i="16"/>
  <c r="P57" i="16"/>
  <c r="Q57" i="16"/>
  <c r="F210" i="2"/>
  <c r="L210" i="2"/>
  <c r="M77" i="2"/>
  <c r="T77" i="5" s="1"/>
  <c r="J256" i="13"/>
  <c r="J257" i="13"/>
  <c r="J256" i="16"/>
  <c r="J257" i="16"/>
  <c r="H256" i="5"/>
  <c r="H257" i="5"/>
  <c r="H256" i="15"/>
  <c r="H257" i="15"/>
  <c r="H256" i="17"/>
  <c r="H257" i="17"/>
  <c r="T37" i="17"/>
  <c r="U37" i="17" s="1"/>
  <c r="R34" i="17"/>
  <c r="T37" i="16"/>
  <c r="U37" i="16" s="1"/>
  <c r="R34" i="16"/>
  <c r="X64" i="17"/>
  <c r="Y64" i="17"/>
  <c r="V62" i="17"/>
  <c r="AB69" i="16"/>
  <c r="AC69" i="16"/>
  <c r="AF69" i="17"/>
  <c r="AG69" i="17" s="1"/>
  <c r="T39" i="17"/>
  <c r="U39" i="17"/>
  <c r="R118" i="16"/>
  <c r="T116" i="17"/>
  <c r="U116" i="17" s="1"/>
  <c r="V27" i="17"/>
  <c r="F163" i="16"/>
  <c r="F163" i="15"/>
  <c r="F163" i="13"/>
  <c r="F163" i="5"/>
  <c r="E163" i="15"/>
  <c r="E163" i="16"/>
  <c r="E163" i="13"/>
  <c r="E163" i="5"/>
  <c r="I196" i="5"/>
  <c r="I197" i="5"/>
  <c r="I196" i="17"/>
  <c r="I197" i="17"/>
  <c r="K188" i="17"/>
  <c r="K188" i="16"/>
  <c r="K188" i="13"/>
  <c r="K188" i="15"/>
  <c r="K188" i="5"/>
  <c r="P13" i="5"/>
  <c r="L13" i="13"/>
  <c r="AX13" i="13"/>
  <c r="L13" i="17"/>
  <c r="F192" i="2"/>
  <c r="G208" i="5"/>
  <c r="G209" i="5"/>
  <c r="K238" i="13"/>
  <c r="K239" i="13"/>
  <c r="X48" i="15"/>
  <c r="Y48" i="15"/>
  <c r="AB13" i="16"/>
  <c r="I196" i="16"/>
  <c r="I197" i="16"/>
  <c r="K220" i="16"/>
  <c r="K221" i="16"/>
  <c r="I220" i="5"/>
  <c r="I221" i="5"/>
  <c r="I220" i="17"/>
  <c r="I221" i="17"/>
  <c r="AI108" i="5"/>
  <c r="AD108" i="13"/>
  <c r="K214" i="15"/>
  <c r="K215" i="15"/>
  <c r="K215" i="16"/>
  <c r="T77" i="13"/>
  <c r="U77" i="13" s="1"/>
  <c r="AO77" i="13"/>
  <c r="N77" i="16"/>
  <c r="P77" i="16"/>
  <c r="Q77" i="16" s="1"/>
  <c r="P79" i="16"/>
  <c r="Q79" i="16"/>
  <c r="L48" i="15"/>
  <c r="M48" i="15" s="1"/>
  <c r="M48" i="2"/>
  <c r="T48" i="5"/>
  <c r="AB48" i="5"/>
  <c r="P48" i="5"/>
  <c r="Q48" i="5" s="1"/>
  <c r="F254" i="5"/>
  <c r="G256" i="5"/>
  <c r="G257" i="5"/>
  <c r="F254" i="15"/>
  <c r="G256" i="15"/>
  <c r="G257" i="15"/>
  <c r="F254" i="17"/>
  <c r="G256" i="17"/>
  <c r="G257" i="17"/>
  <c r="I185" i="13"/>
  <c r="X69" i="15"/>
  <c r="Y69" i="15"/>
  <c r="F195" i="15"/>
  <c r="F237" i="15"/>
  <c r="AF34" i="17"/>
  <c r="AG34" i="17"/>
  <c r="T46" i="17"/>
  <c r="U46" i="17" s="1"/>
  <c r="T53" i="16"/>
  <c r="U53" i="16" s="1"/>
  <c r="L48" i="13"/>
  <c r="M48" i="13" s="1"/>
  <c r="X43" i="17"/>
  <c r="Y43" i="17" s="1"/>
  <c r="K184" i="16"/>
  <c r="K185" i="16"/>
  <c r="H256" i="16"/>
  <c r="H257" i="16"/>
  <c r="T31" i="16"/>
  <c r="U31" i="16"/>
  <c r="T31" i="17"/>
  <c r="U31" i="17"/>
  <c r="I196" i="13"/>
  <c r="I197" i="13"/>
  <c r="F195" i="13"/>
  <c r="R27" i="16"/>
  <c r="T20" i="17"/>
  <c r="U20" i="17"/>
  <c r="AD13" i="16"/>
  <c r="T13" i="17"/>
  <c r="U13" i="17" s="1"/>
  <c r="Y77" i="15"/>
  <c r="T77" i="16"/>
  <c r="T77" i="17"/>
  <c r="T89" i="16"/>
  <c r="U89" i="16" s="1"/>
  <c r="T89" i="17"/>
  <c r="U89" i="17"/>
  <c r="X108" i="15"/>
  <c r="T101" i="16"/>
  <c r="Y187" i="16"/>
  <c r="Z187" i="16"/>
  <c r="AU96" i="13"/>
  <c r="AU98" i="13" s="1"/>
  <c r="AU108" i="13" s="1"/>
  <c r="AU111" i="13" s="1"/>
  <c r="AU120" i="13" s="1"/>
  <c r="AS96" i="13"/>
  <c r="AS98" i="13" s="1"/>
  <c r="AS108" i="13" s="1"/>
  <c r="AS111" i="13" s="1"/>
  <c r="AS120" i="13" s="1"/>
  <c r="AN96" i="13"/>
  <c r="AN98" i="13" s="1"/>
  <c r="AK96" i="13"/>
  <c r="AI96" i="13"/>
  <c r="AI98" i="13" s="1"/>
  <c r="AI108" i="13"/>
  <c r="AI111" i="13" s="1"/>
  <c r="AI120" i="13" s="1"/>
  <c r="AC96" i="13"/>
  <c r="AC98" i="13" s="1"/>
  <c r="AC108" i="13" s="1"/>
  <c r="AC111" i="13" s="1"/>
  <c r="AC120" i="13" s="1"/>
  <c r="AA96" i="13"/>
  <c r="S96" i="13"/>
  <c r="Q96" i="13"/>
  <c r="O96" i="13"/>
  <c r="G96" i="13"/>
  <c r="AW96" i="13"/>
  <c r="AT96" i="13"/>
  <c r="AT98" i="13"/>
  <c r="AT108" i="13" s="1"/>
  <c r="AT111" i="13" s="1"/>
  <c r="AT120" i="13"/>
  <c r="AR96" i="13"/>
  <c r="AR98" i="13" s="1"/>
  <c r="AR108" i="13" s="1"/>
  <c r="AR111" i="13" s="1"/>
  <c r="AR120" i="13" s="1"/>
  <c r="AL96" i="13"/>
  <c r="AJ96" i="13"/>
  <c r="AJ98" i="13" s="1"/>
  <c r="AJ108" i="13" s="1"/>
  <c r="AJ111" i="13" s="1"/>
  <c r="AJ120" i="13" s="1"/>
  <c r="AE96" i="13"/>
  <c r="AE98" i="13" s="1"/>
  <c r="AB96" i="13"/>
  <c r="AB98" i="13" s="1"/>
  <c r="AB108" i="13" s="1"/>
  <c r="AB111" i="13" s="1"/>
  <c r="AB120" i="13" s="1"/>
  <c r="Z96" i="13"/>
  <c r="R96" i="13"/>
  <c r="P96" i="13"/>
  <c r="X186" i="13"/>
  <c r="X188" i="13" s="1"/>
  <c r="X186" i="15"/>
  <c r="X188" i="15" s="1"/>
  <c r="K111" i="17"/>
  <c r="K120" i="17" s="1"/>
  <c r="F166" i="15"/>
  <c r="F166" i="16"/>
  <c r="F166" i="13"/>
  <c r="F166" i="5"/>
  <c r="Q118" i="16"/>
  <c r="H185" i="16"/>
  <c r="H184" i="16"/>
  <c r="H184" i="15"/>
  <c r="H185" i="15"/>
  <c r="AW98" i="13"/>
  <c r="I108" i="13"/>
  <c r="I111" i="13" s="1"/>
  <c r="F96" i="15"/>
  <c r="G97" i="17"/>
  <c r="Z96" i="17"/>
  <c r="F96" i="17"/>
  <c r="I108" i="15"/>
  <c r="Q118" i="15"/>
  <c r="AS27" i="15"/>
  <c r="J220" i="13"/>
  <c r="Z27" i="15"/>
  <c r="J196" i="13"/>
  <c r="AN62" i="16"/>
  <c r="Q114" i="15"/>
  <c r="J196" i="17"/>
  <c r="J197" i="17"/>
  <c r="J251" i="16"/>
  <c r="J221" i="16"/>
  <c r="J220" i="16"/>
  <c r="I250" i="15"/>
  <c r="I251" i="15"/>
  <c r="I250" i="17"/>
  <c r="I251" i="17"/>
  <c r="J220" i="15"/>
  <c r="J197" i="16"/>
  <c r="J196" i="16"/>
  <c r="J251" i="17"/>
  <c r="J250" i="17"/>
  <c r="K251" i="17"/>
  <c r="I250" i="16"/>
  <c r="I251" i="16"/>
  <c r="AX101" i="13"/>
  <c r="AF101" i="13"/>
  <c r="AO101" i="13"/>
  <c r="Z48" i="15"/>
  <c r="P13" i="15"/>
  <c r="Q13" i="15" s="1"/>
  <c r="T108" i="13"/>
  <c r="G111" i="5"/>
  <c r="K111" i="15"/>
  <c r="F127" i="15" s="1"/>
  <c r="R183" i="15"/>
  <c r="L108" i="15"/>
  <c r="V108" i="16"/>
  <c r="AJ62" i="15"/>
  <c r="AJ34" i="15"/>
  <c r="AS62" i="15"/>
  <c r="G262" i="15"/>
  <c r="AD77" i="16"/>
  <c r="O120" i="16"/>
  <c r="X89" i="17"/>
  <c r="Y89" i="17" s="1"/>
  <c r="P108" i="15"/>
  <c r="P108" i="17"/>
  <c r="AF118" i="13"/>
  <c r="AO118" i="13"/>
  <c r="AX118" i="13"/>
  <c r="AT62" i="5"/>
  <c r="AN101" i="16"/>
  <c r="H244" i="15"/>
  <c r="H245" i="15"/>
  <c r="H244" i="13"/>
  <c r="H245" i="13"/>
  <c r="K244" i="5"/>
  <c r="K245" i="5"/>
  <c r="K244" i="17"/>
  <c r="K245" i="17"/>
  <c r="J245" i="5"/>
  <c r="J244" i="17"/>
  <c r="J245" i="17"/>
  <c r="AK62" i="5"/>
  <c r="AB62" i="5"/>
  <c r="AK48" i="5"/>
  <c r="H245" i="17"/>
  <c r="H244" i="16"/>
  <c r="H245" i="16"/>
  <c r="K245" i="16"/>
  <c r="J244" i="16"/>
  <c r="J245" i="16"/>
  <c r="AX55" i="13"/>
  <c r="AO48" i="13"/>
  <c r="AF48" i="13"/>
  <c r="AF34" i="13"/>
  <c r="AN13" i="16"/>
  <c r="AO13" i="13"/>
  <c r="V13" i="13"/>
  <c r="V55" i="13"/>
  <c r="V77" i="13"/>
  <c r="AO89" i="13"/>
  <c r="AK77" i="5"/>
  <c r="AK101" i="5"/>
  <c r="AT101" i="5"/>
  <c r="AX77" i="13"/>
  <c r="AH77" i="17"/>
  <c r="AH13" i="17"/>
  <c r="F108" i="5"/>
  <c r="AD48" i="16"/>
  <c r="BC48" i="5"/>
  <c r="BC77" i="5"/>
  <c r="AO55" i="13"/>
  <c r="AX48" i="13"/>
  <c r="AO34" i="13"/>
  <c r="AF13" i="13"/>
  <c r="AN77" i="16"/>
  <c r="AB77" i="5"/>
  <c r="V89" i="13"/>
  <c r="AD101" i="16"/>
  <c r="AX89" i="13"/>
  <c r="AF89" i="13"/>
  <c r="Z34" i="15"/>
  <c r="AF77" i="13"/>
  <c r="AX34" i="13"/>
  <c r="BC101" i="5"/>
  <c r="AT48" i="5"/>
  <c r="AH62" i="17"/>
  <c r="X77" i="17"/>
  <c r="Y77" i="17" s="1"/>
  <c r="X27" i="17"/>
  <c r="Y27" i="17"/>
  <c r="AH27" i="17"/>
  <c r="G262" i="17"/>
  <c r="AH101" i="17"/>
  <c r="F256" i="17"/>
  <c r="F257" i="17"/>
  <c r="F256" i="15"/>
  <c r="F257" i="15"/>
  <c r="F153" i="2"/>
  <c r="D51" i="11"/>
  <c r="H13" i="16"/>
  <c r="J12" i="11"/>
  <c r="H13" i="5"/>
  <c r="H13" i="17"/>
  <c r="H13" i="15"/>
  <c r="H13" i="13"/>
  <c r="M13" i="13"/>
  <c r="Q13" i="5"/>
  <c r="K190" i="5"/>
  <c r="K191" i="5"/>
  <c r="K190" i="13"/>
  <c r="K191" i="13"/>
  <c r="K191" i="17"/>
  <c r="T34" i="17"/>
  <c r="U34" i="17" s="1"/>
  <c r="AH34" i="17"/>
  <c r="J30" i="11"/>
  <c r="H77" i="16"/>
  <c r="H77" i="15"/>
  <c r="H77" i="5"/>
  <c r="F171" i="2"/>
  <c r="D69" i="11"/>
  <c r="H77" i="13"/>
  <c r="H77" i="17"/>
  <c r="K196" i="16"/>
  <c r="K197" i="16"/>
  <c r="G242" i="17"/>
  <c r="G242" i="16"/>
  <c r="G242" i="15"/>
  <c r="G242" i="13"/>
  <c r="G242" i="5"/>
  <c r="T41" i="16"/>
  <c r="U41" i="16" s="1"/>
  <c r="J238" i="13"/>
  <c r="J239" i="13"/>
  <c r="J238" i="16"/>
  <c r="J239" i="16"/>
  <c r="H214" i="15"/>
  <c r="H215" i="15"/>
  <c r="H214" i="16"/>
  <c r="H215" i="16"/>
  <c r="G190" i="5"/>
  <c r="G191" i="5"/>
  <c r="G190" i="15"/>
  <c r="G191" i="15"/>
  <c r="G190" i="17"/>
  <c r="G191" i="17"/>
  <c r="T69" i="16"/>
  <c r="U69" i="16"/>
  <c r="K196" i="13"/>
  <c r="K197" i="13"/>
  <c r="F256" i="13"/>
  <c r="F257" i="13"/>
  <c r="G215" i="13"/>
  <c r="G214" i="16"/>
  <c r="G215" i="16"/>
  <c r="I242" i="17"/>
  <c r="I242" i="16"/>
  <c r="I242" i="15"/>
  <c r="I242" i="13"/>
  <c r="I242" i="5"/>
  <c r="X13" i="17"/>
  <c r="Y13" i="17" s="1"/>
  <c r="T48" i="16"/>
  <c r="U48" i="16" s="1"/>
  <c r="T48" i="17"/>
  <c r="U48" i="17" s="1"/>
  <c r="M13" i="15"/>
  <c r="AG13" i="17"/>
  <c r="T118" i="16"/>
  <c r="U118" i="16"/>
  <c r="J108" i="15"/>
  <c r="H89" i="17"/>
  <c r="H89" i="15"/>
  <c r="H108" i="15"/>
  <c r="AB185" i="15"/>
  <c r="H89" i="5"/>
  <c r="H89" i="16"/>
  <c r="H108" i="16"/>
  <c r="AB185" i="16"/>
  <c r="H89" i="13"/>
  <c r="H226" i="5"/>
  <c r="H227" i="5"/>
  <c r="H226" i="15"/>
  <c r="H227" i="15"/>
  <c r="H226" i="17"/>
  <c r="H227" i="17"/>
  <c r="H250" i="5"/>
  <c r="H251" i="5"/>
  <c r="F248" i="5"/>
  <c r="H250" i="15"/>
  <c r="H251" i="15"/>
  <c r="F248" i="15"/>
  <c r="H250" i="17"/>
  <c r="H251" i="17"/>
  <c r="F248" i="17"/>
  <c r="F256" i="5"/>
  <c r="F257" i="5"/>
  <c r="AC13" i="16"/>
  <c r="L192" i="2"/>
  <c r="M13" i="17"/>
  <c r="K190" i="15"/>
  <c r="K191" i="15"/>
  <c r="K190" i="16"/>
  <c r="K191" i="16"/>
  <c r="T118" i="17"/>
  <c r="U118" i="17"/>
  <c r="X62" i="17"/>
  <c r="Y62" i="17"/>
  <c r="T34" i="16"/>
  <c r="U34" i="16"/>
  <c r="P55" i="16"/>
  <c r="P55" i="17"/>
  <c r="K196" i="5"/>
  <c r="K197" i="5"/>
  <c r="K196" i="15"/>
  <c r="K197" i="15"/>
  <c r="K196" i="17"/>
  <c r="K197" i="17"/>
  <c r="J108" i="16"/>
  <c r="L108" i="16"/>
  <c r="L111" i="16" s="1"/>
  <c r="J108" i="13"/>
  <c r="L108" i="13"/>
  <c r="P108" i="5"/>
  <c r="J108" i="5"/>
  <c r="T55" i="16"/>
  <c r="U55" i="16" s="1"/>
  <c r="J238" i="5"/>
  <c r="J239" i="5"/>
  <c r="J239" i="15"/>
  <c r="J238" i="17"/>
  <c r="J239" i="17"/>
  <c r="H214" i="5"/>
  <c r="H215" i="5"/>
  <c r="H215" i="13"/>
  <c r="H214" i="17"/>
  <c r="H215" i="17"/>
  <c r="G190" i="13"/>
  <c r="G191" i="13"/>
  <c r="G190" i="16"/>
  <c r="G191" i="16"/>
  <c r="T69" i="17"/>
  <c r="U69" i="17" s="1"/>
  <c r="F257" i="16"/>
  <c r="F163" i="2"/>
  <c r="J22" i="11"/>
  <c r="H48" i="16"/>
  <c r="H48" i="5"/>
  <c r="H48" i="13"/>
  <c r="D61" i="11"/>
  <c r="H48" i="15"/>
  <c r="H48" i="17"/>
  <c r="G214" i="5"/>
  <c r="G215" i="5"/>
  <c r="G214" i="15"/>
  <c r="G215" i="15"/>
  <c r="G214" i="17"/>
  <c r="G215" i="17"/>
  <c r="P77" i="15"/>
  <c r="Q77" i="15"/>
  <c r="Z77" i="15"/>
  <c r="M13" i="16"/>
  <c r="F159" i="2"/>
  <c r="D57" i="11"/>
  <c r="H34" i="16"/>
  <c r="J18" i="11"/>
  <c r="H34" i="17"/>
  <c r="H34" i="5"/>
  <c r="H34" i="15"/>
  <c r="H34" i="13"/>
  <c r="P55" i="15"/>
  <c r="U55" i="13"/>
  <c r="L108" i="17"/>
  <c r="J108" i="17"/>
  <c r="D71" i="11"/>
  <c r="J32" i="11"/>
  <c r="K32" i="11" s="1"/>
  <c r="G108" i="2"/>
  <c r="F173" i="2"/>
  <c r="H226" i="13"/>
  <c r="H227" i="13"/>
  <c r="H226" i="16"/>
  <c r="H227" i="16"/>
  <c r="T41" i="17"/>
  <c r="U41" i="17"/>
  <c r="H250" i="13"/>
  <c r="H251" i="13"/>
  <c r="F248" i="13"/>
  <c r="H250" i="16"/>
  <c r="H251" i="16"/>
  <c r="F248" i="16"/>
  <c r="F167" i="2"/>
  <c r="D65" i="11"/>
  <c r="H62" i="17"/>
  <c r="H62" i="15"/>
  <c r="H62" i="16"/>
  <c r="J26" i="11"/>
  <c r="H62" i="13"/>
  <c r="H62" i="5"/>
  <c r="T27" i="16"/>
  <c r="U27" i="16"/>
  <c r="U77" i="16"/>
  <c r="U77" i="17"/>
  <c r="U101" i="16"/>
  <c r="T108" i="16"/>
  <c r="T111" i="16" s="1"/>
  <c r="T120" i="16" s="1"/>
  <c r="T108" i="17"/>
  <c r="T111" i="17" s="1"/>
  <c r="R96" i="15"/>
  <c r="O96" i="15"/>
  <c r="O96" i="16"/>
  <c r="O96" i="17"/>
  <c r="Y185" i="5"/>
  <c r="Z185" i="5"/>
  <c r="I111" i="15"/>
  <c r="E117" i="15"/>
  <c r="AA185" i="15"/>
  <c r="H98" i="17"/>
  <c r="I109" i="15"/>
  <c r="E115" i="15"/>
  <c r="E116" i="15"/>
  <c r="K120" i="15"/>
  <c r="H108" i="13"/>
  <c r="AB185" i="13"/>
  <c r="AD62" i="16"/>
  <c r="AJ48" i="15"/>
  <c r="AS48" i="15"/>
  <c r="AS13" i="15"/>
  <c r="AJ13" i="15"/>
  <c r="Z13" i="15"/>
  <c r="S108" i="2"/>
  <c r="P108" i="16"/>
  <c r="P111" i="16" s="1"/>
  <c r="X111" i="15"/>
  <c r="G120" i="5"/>
  <c r="H108" i="5"/>
  <c r="AB185" i="5"/>
  <c r="AS77" i="15"/>
  <c r="AJ77" i="15"/>
  <c r="V108" i="17"/>
  <c r="X108" i="17"/>
  <c r="F111" i="5"/>
  <c r="F120" i="5" s="1"/>
  <c r="Y108" i="2"/>
  <c r="E114" i="13"/>
  <c r="E117" i="13"/>
  <c r="AN48" i="16"/>
  <c r="F251" i="16"/>
  <c r="L111" i="17"/>
  <c r="F250" i="15"/>
  <c r="F251" i="15"/>
  <c r="I244" i="5"/>
  <c r="I245" i="5"/>
  <c r="I244" i="15"/>
  <c r="I245" i="15"/>
  <c r="I244" i="17"/>
  <c r="I245" i="17"/>
  <c r="F242" i="13"/>
  <c r="G244" i="13"/>
  <c r="G245" i="13"/>
  <c r="F242" i="16"/>
  <c r="G244" i="16"/>
  <c r="G245" i="16"/>
  <c r="L111" i="13"/>
  <c r="T111" i="13"/>
  <c r="Q55" i="15"/>
  <c r="Q55" i="17"/>
  <c r="Q55" i="16"/>
  <c r="F251" i="17"/>
  <c r="L111" i="15"/>
  <c r="I120" i="15"/>
  <c r="E120" i="15" s="1"/>
  <c r="F242" i="15"/>
  <c r="G244" i="15"/>
  <c r="G245" i="15"/>
  <c r="F242" i="17"/>
  <c r="F244" i="17" s="1"/>
  <c r="G244" i="17"/>
  <c r="G245" i="17"/>
  <c r="M108" i="2"/>
  <c r="E114" i="15"/>
  <c r="E118" i="15"/>
  <c r="AE108" i="13"/>
  <c r="H108" i="17"/>
  <c r="AB185" i="17" s="1"/>
  <c r="AB184" i="17"/>
  <c r="AC185" i="15"/>
  <c r="AA186" i="15"/>
  <c r="AA188" i="15" s="1"/>
  <c r="K245" i="13"/>
  <c r="J245" i="13"/>
  <c r="F245" i="13"/>
  <c r="J245" i="15"/>
  <c r="K245" i="15"/>
  <c r="P111" i="17"/>
  <c r="P111" i="15"/>
  <c r="L120" i="17"/>
  <c r="F245" i="15"/>
  <c r="X111" i="17"/>
  <c r="L120" i="15"/>
  <c r="T120" i="13"/>
  <c r="L120" i="13"/>
  <c r="F245" i="16"/>
  <c r="I245" i="13"/>
  <c r="AC184" i="17"/>
  <c r="P120" i="17"/>
  <c r="X120" i="17"/>
  <c r="P120" i="15"/>
  <c r="T120" i="17" l="1"/>
  <c r="P120" i="16"/>
  <c r="R96" i="17"/>
  <c r="R96" i="16"/>
  <c r="J243" i="13"/>
  <c r="AN108" i="13"/>
  <c r="AN111" i="13" s="1"/>
  <c r="AA185" i="5"/>
  <c r="I111" i="5"/>
  <c r="F242" i="5"/>
  <c r="F245" i="5" s="1"/>
  <c r="G244" i="5"/>
  <c r="G245" i="5"/>
  <c r="F250" i="13"/>
  <c r="F251" i="13"/>
  <c r="I244" i="16"/>
  <c r="I245" i="16"/>
  <c r="E115" i="13"/>
  <c r="E116" i="13"/>
  <c r="E118" i="13"/>
  <c r="I120" i="13"/>
  <c r="E120" i="13" s="1"/>
  <c r="I109" i="13"/>
  <c r="K243" i="13"/>
  <c r="AW108" i="13"/>
  <c r="F250" i="5"/>
  <c r="F251" i="5"/>
  <c r="K26" i="11"/>
  <c r="R98" i="15"/>
  <c r="I243" i="13"/>
  <c r="F245" i="17"/>
  <c r="X120" i="15"/>
  <c r="AA185" i="13"/>
  <c r="F96" i="13"/>
  <c r="G238" i="16"/>
  <c r="J197" i="5"/>
  <c r="G238" i="13"/>
  <c r="AC184" i="13"/>
  <c r="N84" i="15"/>
  <c r="N84" i="16"/>
  <c r="I251" i="13"/>
  <c r="G239" i="17"/>
  <c r="R97" i="16"/>
  <c r="H214" i="2"/>
  <c r="AI84" i="5"/>
  <c r="AD84" i="13"/>
  <c r="H105" i="17"/>
  <c r="H105" i="5"/>
  <c r="U111" i="2"/>
  <c r="U120" i="2" s="1"/>
  <c r="V45" i="17"/>
  <c r="AB45" i="16"/>
  <c r="AC45" i="16" s="1"/>
  <c r="M114" i="16"/>
  <c r="L118" i="16"/>
  <c r="M118" i="16" s="1"/>
  <c r="I237" i="5"/>
  <c r="AJ84" i="5"/>
  <c r="AJ86" i="5" s="1"/>
  <c r="AJ111" i="5" s="1"/>
  <c r="N34" i="16"/>
  <c r="H105" i="16"/>
  <c r="F20" i="16"/>
  <c r="AD108" i="2"/>
  <c r="G239" i="5"/>
  <c r="H105" i="13"/>
  <c r="F48" i="17"/>
  <c r="AH48" i="17" s="1"/>
  <c r="H28" i="11"/>
  <c r="J169" i="2"/>
  <c r="AD84" i="2"/>
  <c r="AA86" i="5"/>
  <c r="Z84" i="5"/>
  <c r="AL84" i="16"/>
  <c r="AQ84" i="15"/>
  <c r="BA84" i="5"/>
  <c r="G14" i="11"/>
  <c r="I155" i="2"/>
  <c r="G43" i="2"/>
  <c r="F43" i="17"/>
  <c r="F41" i="17" s="1"/>
  <c r="F43" i="15"/>
  <c r="F41" i="15" s="1"/>
  <c r="F43" i="16"/>
  <c r="F41" i="16" s="1"/>
  <c r="F43" i="5"/>
  <c r="F41" i="5" s="1"/>
  <c r="F43" i="13"/>
  <c r="F41" i="13" s="1"/>
  <c r="AK55" i="2"/>
  <c r="F20" i="5"/>
  <c r="I213" i="13"/>
  <c r="I214" i="13" s="1"/>
  <c r="AE84" i="13"/>
  <c r="F127" i="5"/>
  <c r="S55" i="2"/>
  <c r="F204" i="2"/>
  <c r="L204" i="2" s="1"/>
  <c r="M96" i="2"/>
  <c r="AK96" i="2"/>
  <c r="Y96" i="2"/>
  <c r="AE96" i="2"/>
  <c r="F91" i="15"/>
  <c r="F89" i="15" s="1"/>
  <c r="G96" i="15" s="1"/>
  <c r="G98" i="15" s="1"/>
  <c r="G108" i="15" s="1"/>
  <c r="G111" i="15" s="1"/>
  <c r="G120" i="15" s="1"/>
  <c r="F91" i="5"/>
  <c r="F89" i="5" s="1"/>
  <c r="F91" i="16"/>
  <c r="F89" i="16" s="1"/>
  <c r="F91" i="17"/>
  <c r="F89" i="17" s="1"/>
  <c r="F89" i="2"/>
  <c r="F71" i="15"/>
  <c r="F69" i="15" s="1"/>
  <c r="F71" i="16"/>
  <c r="F69" i="16" s="1"/>
  <c r="F71" i="13"/>
  <c r="F69" i="13" s="1"/>
  <c r="G251" i="5"/>
  <c r="F55" i="15"/>
  <c r="G30" i="11"/>
  <c r="I171" i="2"/>
  <c r="G23" i="2"/>
  <c r="F20" i="2"/>
  <c r="F23" i="17"/>
  <c r="F20" i="17" s="1"/>
  <c r="F23" i="16"/>
  <c r="F23" i="15"/>
  <c r="F20" i="15" s="1"/>
  <c r="F23" i="13"/>
  <c r="F20" i="13" s="1"/>
  <c r="F23" i="5"/>
  <c r="F73" i="17"/>
  <c r="F69" i="17" s="1"/>
  <c r="AH69" i="17" s="1"/>
  <c r="F58" i="15"/>
  <c r="AW84" i="13"/>
  <c r="AW86" i="13" s="1"/>
  <c r="F29" i="5"/>
  <c r="F27" i="5" s="1"/>
  <c r="F29" i="16"/>
  <c r="G74" i="2"/>
  <c r="G73" i="2"/>
  <c r="F58" i="16"/>
  <c r="F55" i="16" s="1"/>
  <c r="G60" i="2"/>
  <c r="F60" i="16"/>
  <c r="F30" i="16"/>
  <c r="F30" i="13"/>
  <c r="G29" i="2"/>
  <c r="F58" i="17"/>
  <c r="F55" i="17" s="1"/>
  <c r="AH55" i="17" s="1"/>
  <c r="I183" i="13"/>
  <c r="I18" i="11"/>
  <c r="K159" i="2"/>
  <c r="E16" i="11"/>
  <c r="G157" i="2"/>
  <c r="G20" i="11"/>
  <c r="I161" i="2"/>
  <c r="G117" i="16"/>
  <c r="D80" i="11"/>
  <c r="J42" i="11"/>
  <c r="F29" i="13"/>
  <c r="F27" i="13" s="1"/>
  <c r="F30" i="11"/>
  <c r="K30" i="11" s="1"/>
  <c r="H171" i="2"/>
  <c r="I20" i="11"/>
  <c r="K161" i="2"/>
  <c r="I159" i="2"/>
  <c r="H169" i="2"/>
  <c r="T93" i="13"/>
  <c r="U93" i="13" s="1"/>
  <c r="N93" i="15"/>
  <c r="N93" i="17"/>
  <c r="F73" i="5"/>
  <c r="F69" i="5" s="1"/>
  <c r="L85" i="2"/>
  <c r="F14" i="11"/>
  <c r="H155" i="2"/>
  <c r="F65" i="13"/>
  <c r="F62" i="13" s="1"/>
  <c r="G153" i="2"/>
  <c r="G26" i="11"/>
  <c r="I167" i="2"/>
  <c r="G28" i="11"/>
  <c r="I169" i="2"/>
  <c r="R85" i="2"/>
  <c r="Z85" i="5" s="1"/>
  <c r="F12" i="11"/>
  <c r="Z13" i="5"/>
  <c r="AR97" i="15"/>
  <c r="AR98" i="15" s="1"/>
  <c r="AR85" i="15"/>
  <c r="AR86" i="15" s="1"/>
  <c r="AG86" i="15"/>
  <c r="H12" i="11"/>
  <c r="AD85" i="2"/>
  <c r="J153" i="2"/>
  <c r="AO86" i="15"/>
  <c r="AO111" i="15" s="1"/>
  <c r="AO120" i="15" s="1"/>
  <c r="I183" i="5"/>
  <c r="E18" i="11"/>
  <c r="K18" i="11" s="1"/>
  <c r="G159" i="2"/>
  <c r="L159" i="2" s="1"/>
  <c r="I89" i="16"/>
  <c r="I98" i="16" s="1"/>
  <c r="AF86" i="15"/>
  <c r="AF111" i="15" s="1"/>
  <c r="AF120" i="15" s="1"/>
  <c r="K169" i="2"/>
  <c r="H18" i="11"/>
  <c r="J159" i="2"/>
  <c r="H22" i="11"/>
  <c r="K22" i="11" s="1"/>
  <c r="J163" i="2"/>
  <c r="I41" i="16"/>
  <c r="AJ86" i="16"/>
  <c r="AJ111" i="16" s="1"/>
  <c r="AJ120" i="16" s="1"/>
  <c r="AI97" i="15"/>
  <c r="AI85" i="15"/>
  <c r="G167" i="2"/>
  <c r="J167" i="2"/>
  <c r="H161" i="2"/>
  <c r="X85" i="2"/>
  <c r="G12" i="11"/>
  <c r="AM20" i="13"/>
  <c r="H183" i="5"/>
  <c r="K167" i="2"/>
  <c r="H165" i="2"/>
  <c r="AF98" i="5"/>
  <c r="AF108" i="5" s="1"/>
  <c r="AF111" i="5" s="1"/>
  <c r="AF120" i="5" s="1"/>
  <c r="J161" i="2"/>
  <c r="H157" i="2"/>
  <c r="AG97" i="15"/>
  <c r="AG98" i="15" s="1"/>
  <c r="AG108" i="15" s="1"/>
  <c r="AG85" i="15"/>
  <c r="AP97" i="15"/>
  <c r="AP98" i="15" s="1"/>
  <c r="AP108" i="15" s="1"/>
  <c r="AP85" i="15"/>
  <c r="AP86" i="15" s="1"/>
  <c r="AP111" i="15" s="1"/>
  <c r="AP120" i="15" s="1"/>
  <c r="AH97" i="16"/>
  <c r="AH98" i="16" s="1"/>
  <c r="AH108" i="16" s="1"/>
  <c r="AH85" i="16"/>
  <c r="AH86" i="16" s="1"/>
  <c r="AH111" i="16" s="1"/>
  <c r="AH120" i="16" s="1"/>
  <c r="AD97" i="15"/>
  <c r="AD98" i="15" s="1"/>
  <c r="AD108" i="15" s="1"/>
  <c r="AD85" i="15"/>
  <c r="AD86" i="15" s="1"/>
  <c r="AD111" i="15" s="1"/>
  <c r="AD120" i="15" s="1"/>
  <c r="AM97" i="15"/>
  <c r="AM98" i="15" s="1"/>
  <c r="AM108" i="15" s="1"/>
  <c r="AM85" i="15"/>
  <c r="AM86" i="15" s="1"/>
  <c r="AI97" i="16"/>
  <c r="AI85" i="16"/>
  <c r="AI86" i="16" s="1"/>
  <c r="AE97" i="15"/>
  <c r="AE98" i="15" s="1"/>
  <c r="AE85" i="15"/>
  <c r="AE86" i="15" s="1"/>
  <c r="AN97" i="15"/>
  <c r="AN98" i="15" s="1"/>
  <c r="AN108" i="15" s="1"/>
  <c r="AN85" i="15"/>
  <c r="AN86" i="15" s="1"/>
  <c r="AJ97" i="16"/>
  <c r="AJ98" i="16" s="1"/>
  <c r="AJ108" i="16" s="1"/>
  <c r="AJ85" i="16"/>
  <c r="AJ85" i="2"/>
  <c r="I12" i="11"/>
  <c r="AF97" i="15"/>
  <c r="AF98" i="15" s="1"/>
  <c r="AF108" i="15" s="1"/>
  <c r="AF85" i="15"/>
  <c r="AO97" i="15"/>
  <c r="AO98" i="15" s="1"/>
  <c r="AO108" i="15" s="1"/>
  <c r="AO85" i="15"/>
  <c r="E166" i="5"/>
  <c r="E166" i="16"/>
  <c r="E166" i="15"/>
  <c r="E166" i="13"/>
  <c r="I189" i="15"/>
  <c r="W96" i="15"/>
  <c r="J189" i="16"/>
  <c r="AA84" i="16"/>
  <c r="W84" i="17" s="1"/>
  <c r="H183" i="13"/>
  <c r="H201" i="17"/>
  <c r="K96" i="15"/>
  <c r="K96" i="13"/>
  <c r="K96" i="16"/>
  <c r="R120" i="13"/>
  <c r="T96" i="15"/>
  <c r="S85" i="15"/>
  <c r="U85" i="15"/>
  <c r="V96" i="15"/>
  <c r="U96" i="15"/>
  <c r="V85" i="15"/>
  <c r="W84" i="15"/>
  <c r="T84" i="15"/>
  <c r="V84" i="15"/>
  <c r="S84" i="15"/>
  <c r="H201" i="16"/>
  <c r="Z84" i="16"/>
  <c r="X84" i="16"/>
  <c r="Y84" i="16"/>
  <c r="W84" i="16"/>
  <c r="Z85" i="16"/>
  <c r="X85" i="16"/>
  <c r="Y85" i="16"/>
  <c r="W85" i="16"/>
  <c r="AC84" i="17"/>
  <c r="AC85" i="17"/>
  <c r="AA84" i="17"/>
  <c r="AA85" i="17"/>
  <c r="AD84" i="17"/>
  <c r="K207" i="17"/>
  <c r="AB84" i="17"/>
  <c r="J207" i="17"/>
  <c r="AD85" i="17"/>
  <c r="H207" i="17"/>
  <c r="AB85" i="17"/>
  <c r="AH11" i="16"/>
  <c r="W120" i="15"/>
  <c r="W85" i="15"/>
  <c r="F97" i="5"/>
  <c r="Q84" i="13"/>
  <c r="AA96" i="16"/>
  <c r="W96" i="17" s="1"/>
  <c r="AB97" i="17"/>
  <c r="O85" i="17"/>
  <c r="O85" i="15"/>
  <c r="O85" i="16"/>
  <c r="H189" i="13"/>
  <c r="AE77" i="17"/>
  <c r="H207" i="13"/>
  <c r="W97" i="15"/>
  <c r="Y97" i="16"/>
  <c r="AJ11" i="16"/>
  <c r="AY11" i="5"/>
  <c r="T97" i="15"/>
  <c r="T85" i="15"/>
  <c r="K183" i="17"/>
  <c r="AE85" i="17"/>
  <c r="AE97" i="17"/>
  <c r="AE96" i="17"/>
  <c r="K189" i="17"/>
  <c r="K85" i="5"/>
  <c r="N84" i="5"/>
  <c r="L84" i="5"/>
  <c r="N85" i="5"/>
  <c r="M85" i="5"/>
  <c r="L85" i="5"/>
  <c r="Y85" i="5"/>
  <c r="Y86" i="5" s="1"/>
  <c r="Y111" i="5" s="1"/>
  <c r="Y120" i="5" s="1"/>
  <c r="F131" i="5" s="1"/>
  <c r="O85" i="5"/>
  <c r="G85" i="5"/>
  <c r="M84" i="5"/>
  <c r="H213" i="13"/>
  <c r="R85" i="13"/>
  <c r="O84" i="13"/>
  <c r="O85" i="13"/>
  <c r="S48" i="13"/>
  <c r="S84" i="13" s="1"/>
  <c r="AA101" i="16"/>
  <c r="AE101" i="17"/>
  <c r="V98" i="2"/>
  <c r="V108" i="2" s="1"/>
  <c r="V111" i="2" s="1"/>
  <c r="V120" i="2" s="1"/>
  <c r="AB96" i="17"/>
  <c r="AA97" i="16"/>
  <c r="AX11" i="5"/>
  <c r="AE97" i="5"/>
  <c r="AE98" i="5" s="1"/>
  <c r="AE108" i="5" s="1"/>
  <c r="AE111" i="5" s="1"/>
  <c r="AE120" i="5" s="1"/>
  <c r="L97" i="5"/>
  <c r="AS97" i="5"/>
  <c r="AS98" i="5" s="1"/>
  <c r="AD97" i="17"/>
  <c r="W11" i="2"/>
  <c r="W96" i="16"/>
  <c r="S97" i="13"/>
  <c r="AK97" i="13"/>
  <c r="AK98" i="13" s="1"/>
  <c r="AK108" i="13" s="1"/>
  <c r="AK111" i="13" s="1"/>
  <c r="AK120" i="13" s="1"/>
  <c r="G97" i="13"/>
  <c r="G98" i="13" s="1"/>
  <c r="G108" i="13" s="1"/>
  <c r="AO97" i="5"/>
  <c r="AO98" i="5" s="1"/>
  <c r="AO108" i="5" s="1"/>
  <c r="AO111" i="5" s="1"/>
  <c r="AO120" i="5" s="1"/>
  <c r="AA97" i="5"/>
  <c r="G97" i="5"/>
  <c r="W97" i="16"/>
  <c r="AK97" i="16"/>
  <c r="AK98" i="16" s="1"/>
  <c r="AK108" i="16" s="1"/>
  <c r="AK111" i="16" s="1"/>
  <c r="AK120" i="16" s="1"/>
  <c r="X96" i="16"/>
  <c r="Z97" i="13"/>
  <c r="Z98" i="13" s="1"/>
  <c r="Z108" i="13" s="1"/>
  <c r="Z111" i="13" s="1"/>
  <c r="Z120" i="13" s="1"/>
  <c r="AL97" i="13"/>
  <c r="AL98" i="13" s="1"/>
  <c r="AL108" i="13" s="1"/>
  <c r="AL111" i="13" s="1"/>
  <c r="AL120" i="13" s="1"/>
  <c r="K97" i="5"/>
  <c r="AQ97" i="5"/>
  <c r="AQ98" i="5" s="1"/>
  <c r="AQ108" i="5" s="1"/>
  <c r="AQ111" i="5" s="1"/>
  <c r="AQ120" i="5" s="1"/>
  <c r="AF97" i="5"/>
  <c r="M97" i="5"/>
  <c r="X97" i="16"/>
  <c r="AM97" i="16"/>
  <c r="Y96" i="16"/>
  <c r="AA97" i="13"/>
  <c r="AA98" i="13" s="1"/>
  <c r="AA108" i="13" s="1"/>
  <c r="AA111" i="13" s="1"/>
  <c r="AA120" i="13" s="1"/>
  <c r="N97" i="5"/>
  <c r="AW97" i="5"/>
  <c r="AW98" i="5" s="1"/>
  <c r="AW108" i="5" s="1"/>
  <c r="AW111" i="5" s="1"/>
  <c r="AW120" i="5" s="1"/>
  <c r="AH97" i="5"/>
  <c r="AH98" i="5" s="1"/>
  <c r="AH108" i="5" s="1"/>
  <c r="AH111" i="5" s="1"/>
  <c r="AH120" i="5" s="1"/>
  <c r="AA97" i="17"/>
  <c r="Z96" i="16"/>
  <c r="F96" i="16" s="1"/>
  <c r="V20" i="13" l="1"/>
  <c r="AF20" i="13"/>
  <c r="AJ20" i="15"/>
  <c r="Z20" i="15"/>
  <c r="AS20" i="15"/>
  <c r="O84" i="15"/>
  <c r="O84" i="17"/>
  <c r="O84" i="16"/>
  <c r="R191" i="13"/>
  <c r="R188" i="13"/>
  <c r="AK69" i="5"/>
  <c r="BC69" i="5"/>
  <c r="AB69" i="5"/>
  <c r="AT69" i="5"/>
  <c r="J243" i="5"/>
  <c r="AS108" i="5"/>
  <c r="AS111" i="5" s="1"/>
  <c r="I117" i="16"/>
  <c r="G118" i="16"/>
  <c r="G120" i="16" s="1"/>
  <c r="N97" i="13"/>
  <c r="AA98" i="5"/>
  <c r="AA108" i="16"/>
  <c r="AB101" i="16"/>
  <c r="J249" i="16"/>
  <c r="AE101" i="16"/>
  <c r="AO101" i="16"/>
  <c r="S97" i="17"/>
  <c r="S97" i="16"/>
  <c r="F207" i="17"/>
  <c r="I36" i="11"/>
  <c r="I44" i="11" s="1"/>
  <c r="G36" i="11"/>
  <c r="G44" i="11" s="1"/>
  <c r="K230" i="17"/>
  <c r="K230" i="16"/>
  <c r="K230" i="15"/>
  <c r="K230" i="13"/>
  <c r="K230" i="5"/>
  <c r="J182" i="16"/>
  <c r="J182" i="17"/>
  <c r="J182" i="15"/>
  <c r="J177" i="2"/>
  <c r="J182" i="5"/>
  <c r="J182" i="13"/>
  <c r="F36" i="11"/>
  <c r="F44" i="11" s="1"/>
  <c r="K12" i="11"/>
  <c r="H188" i="17"/>
  <c r="H188" i="5"/>
  <c r="H188" i="16"/>
  <c r="H188" i="15"/>
  <c r="H177" i="2"/>
  <c r="H188" i="13"/>
  <c r="H230" i="13"/>
  <c r="H230" i="5"/>
  <c r="H230" i="17"/>
  <c r="H230" i="16"/>
  <c r="H230" i="15"/>
  <c r="I184" i="13"/>
  <c r="I262" i="13"/>
  <c r="H73" i="13"/>
  <c r="H73" i="5"/>
  <c r="H73" i="17"/>
  <c r="H73" i="15"/>
  <c r="H73" i="16"/>
  <c r="J230" i="5"/>
  <c r="J230" i="17"/>
  <c r="J230" i="16"/>
  <c r="J230" i="13"/>
  <c r="J230" i="15"/>
  <c r="G69" i="2"/>
  <c r="AA186" i="13"/>
  <c r="AA188" i="13" s="1"/>
  <c r="AC185" i="13"/>
  <c r="K244" i="13"/>
  <c r="K262" i="13"/>
  <c r="AQ85" i="15"/>
  <c r="AL85" i="16"/>
  <c r="BA85" i="5"/>
  <c r="AV85" i="13"/>
  <c r="AJ86" i="2"/>
  <c r="AM85" i="13"/>
  <c r="AH85" i="15"/>
  <c r="AR85" i="5"/>
  <c r="AN120" i="13"/>
  <c r="Z97" i="17"/>
  <c r="F97" i="17" s="1"/>
  <c r="AM98" i="16"/>
  <c r="O97" i="15"/>
  <c r="O97" i="17"/>
  <c r="O97" i="16"/>
  <c r="W97" i="17"/>
  <c r="G97" i="16"/>
  <c r="F183" i="17"/>
  <c r="K184" i="17"/>
  <c r="K237" i="17"/>
  <c r="AE84" i="17"/>
  <c r="AF77" i="17"/>
  <c r="AG77" i="17" s="1"/>
  <c r="G77" i="17"/>
  <c r="G84" i="17" s="1"/>
  <c r="AI77" i="17"/>
  <c r="J262" i="17"/>
  <c r="J208" i="17"/>
  <c r="H202" i="16"/>
  <c r="F201" i="16"/>
  <c r="H262" i="16"/>
  <c r="H262" i="13"/>
  <c r="H184" i="13"/>
  <c r="F183" i="13"/>
  <c r="AM111" i="15"/>
  <c r="AM120" i="15" s="1"/>
  <c r="H218" i="5"/>
  <c r="H218" i="17"/>
  <c r="H218" i="13"/>
  <c r="H218" i="16"/>
  <c r="H218" i="15"/>
  <c r="H206" i="17"/>
  <c r="H208" i="17" s="1"/>
  <c r="H206" i="16"/>
  <c r="H206" i="13"/>
  <c r="H206" i="15"/>
  <c r="H206" i="5"/>
  <c r="H36" i="11"/>
  <c r="H44" i="11" s="1"/>
  <c r="I230" i="13"/>
  <c r="I230" i="17"/>
  <c r="I230" i="16"/>
  <c r="I230" i="15"/>
  <c r="I230" i="5"/>
  <c r="L86" i="2"/>
  <c r="J85" i="5"/>
  <c r="J85" i="16"/>
  <c r="J85" i="13"/>
  <c r="J85" i="17"/>
  <c r="J85" i="15"/>
  <c r="K206" i="16"/>
  <c r="K206" i="15"/>
  <c r="K206" i="13"/>
  <c r="K206" i="5"/>
  <c r="K206" i="17"/>
  <c r="K209" i="17" s="1"/>
  <c r="I206" i="17"/>
  <c r="I206" i="16"/>
  <c r="I206" i="13"/>
  <c r="I206" i="15"/>
  <c r="I206" i="5"/>
  <c r="H29" i="17"/>
  <c r="H29" i="15"/>
  <c r="H29" i="5"/>
  <c r="H29" i="16"/>
  <c r="G27" i="2"/>
  <c r="H29" i="13"/>
  <c r="F27" i="16"/>
  <c r="AB89" i="5"/>
  <c r="BC89" i="5"/>
  <c r="AK89" i="5"/>
  <c r="AT89" i="5"/>
  <c r="BC41" i="5"/>
  <c r="AT41" i="5"/>
  <c r="AK41" i="5"/>
  <c r="AB41" i="5"/>
  <c r="P34" i="16"/>
  <c r="Q34" i="16" s="1"/>
  <c r="AD34" i="16"/>
  <c r="AN34" i="16"/>
  <c r="X45" i="17"/>
  <c r="Y45" i="17" s="1"/>
  <c r="V41" i="17"/>
  <c r="J262" i="13"/>
  <c r="J244" i="13"/>
  <c r="AI85" i="5"/>
  <c r="AD85" i="13"/>
  <c r="F97" i="13"/>
  <c r="J224" i="5"/>
  <c r="J224" i="17"/>
  <c r="J224" i="16"/>
  <c r="J224" i="15"/>
  <c r="J224" i="13"/>
  <c r="I86" i="16"/>
  <c r="I84" i="16"/>
  <c r="AA184" i="16"/>
  <c r="AC184" i="16" s="1"/>
  <c r="I108" i="16"/>
  <c r="AG111" i="15"/>
  <c r="AG120" i="15" s="1"/>
  <c r="AT27" i="5"/>
  <c r="AB27" i="5"/>
  <c r="AK27" i="5"/>
  <c r="BC27" i="5"/>
  <c r="AN41" i="16"/>
  <c r="AD41" i="16"/>
  <c r="AJ120" i="5"/>
  <c r="U122" i="2"/>
  <c r="F130" i="2"/>
  <c r="F243" i="13"/>
  <c r="F244" i="13" s="1"/>
  <c r="I244" i="13"/>
  <c r="F201" i="17"/>
  <c r="H262" i="17"/>
  <c r="H202" i="17"/>
  <c r="AD89" i="16"/>
  <c r="AN89" i="16"/>
  <c r="AH11" i="5"/>
  <c r="AC11" i="2"/>
  <c r="AC11" i="13"/>
  <c r="AL11" i="13" s="1"/>
  <c r="AU11" i="13" s="1"/>
  <c r="V122" i="2"/>
  <c r="F133" i="2"/>
  <c r="S85" i="17"/>
  <c r="S85" i="16"/>
  <c r="K208" i="17"/>
  <c r="AN111" i="15"/>
  <c r="AN120" i="15" s="1"/>
  <c r="G224" i="15"/>
  <c r="G224" i="13"/>
  <c r="G224" i="5"/>
  <c r="G224" i="17"/>
  <c r="G224" i="16"/>
  <c r="J212" i="17"/>
  <c r="J212" i="16"/>
  <c r="J212" i="15"/>
  <c r="J212" i="13"/>
  <c r="J212" i="5"/>
  <c r="G200" i="15"/>
  <c r="G200" i="17"/>
  <c r="G200" i="13"/>
  <c r="G200" i="16"/>
  <c r="G200" i="5"/>
  <c r="I224" i="13"/>
  <c r="I224" i="16"/>
  <c r="I224" i="15"/>
  <c r="I224" i="5"/>
  <c r="I224" i="17"/>
  <c r="P93" i="17"/>
  <c r="Q93" i="17" s="1"/>
  <c r="N89" i="17"/>
  <c r="H236" i="17"/>
  <c r="H236" i="15"/>
  <c r="H236" i="16"/>
  <c r="H236" i="13"/>
  <c r="H236" i="5"/>
  <c r="L171" i="2"/>
  <c r="G194" i="17"/>
  <c r="G194" i="16"/>
  <c r="G194" i="15"/>
  <c r="G194" i="13"/>
  <c r="G194" i="5"/>
  <c r="AW111" i="13"/>
  <c r="AH20" i="17"/>
  <c r="G96" i="17"/>
  <c r="G98" i="17" s="1"/>
  <c r="G108" i="17" s="1"/>
  <c r="G111" i="17" s="1"/>
  <c r="G120" i="17" s="1"/>
  <c r="AF69" i="13"/>
  <c r="AX69" i="13"/>
  <c r="AO69" i="13"/>
  <c r="V69" i="13"/>
  <c r="R84" i="15"/>
  <c r="AE86" i="13"/>
  <c r="AS41" i="15"/>
  <c r="Z41" i="15"/>
  <c r="AJ41" i="15"/>
  <c r="R86" i="2"/>
  <c r="F237" i="5"/>
  <c r="R98" i="17"/>
  <c r="R108" i="17" s="1"/>
  <c r="R98" i="16"/>
  <c r="R108" i="16" s="1"/>
  <c r="L167" i="2"/>
  <c r="L120" i="16"/>
  <c r="F207" i="13"/>
  <c r="H208" i="13"/>
  <c r="AS55" i="15"/>
  <c r="Z55" i="15"/>
  <c r="AJ55" i="15"/>
  <c r="F213" i="13"/>
  <c r="H214" i="13"/>
  <c r="H190" i="13"/>
  <c r="F189" i="13"/>
  <c r="AE108" i="17"/>
  <c r="AF101" i="17"/>
  <c r="K249" i="17"/>
  <c r="K262" i="17" s="1"/>
  <c r="G101" i="17"/>
  <c r="I101" i="17" s="1"/>
  <c r="I108" i="17" s="1"/>
  <c r="AI101" i="17"/>
  <c r="F189" i="16"/>
  <c r="J190" i="16"/>
  <c r="J262" i="16"/>
  <c r="H194" i="17"/>
  <c r="H194" i="16"/>
  <c r="H194" i="15"/>
  <c r="H194" i="13"/>
  <c r="H194" i="5"/>
  <c r="K224" i="17"/>
  <c r="K224" i="15"/>
  <c r="K224" i="13"/>
  <c r="K224" i="16"/>
  <c r="K224" i="5"/>
  <c r="V85" i="16"/>
  <c r="V85" i="17" s="1"/>
  <c r="AI86" i="15"/>
  <c r="AR111" i="15"/>
  <c r="P93" i="15"/>
  <c r="Q93" i="15" s="1"/>
  <c r="N89" i="15"/>
  <c r="E36" i="11"/>
  <c r="E44" i="11" s="1"/>
  <c r="F84" i="2"/>
  <c r="Y20" i="2"/>
  <c r="F194" i="2"/>
  <c r="AE20" i="2"/>
  <c r="M20" i="2"/>
  <c r="T20" i="5" s="1"/>
  <c r="AK20" i="2"/>
  <c r="S20" i="2"/>
  <c r="AN69" i="16"/>
  <c r="AD69" i="16"/>
  <c r="AI98" i="16"/>
  <c r="AI108" i="16" s="1"/>
  <c r="AI111" i="16" s="1"/>
  <c r="AI120" i="16" s="1"/>
  <c r="F97" i="16"/>
  <c r="H74" i="17"/>
  <c r="H74" i="15"/>
  <c r="H74" i="5"/>
  <c r="H74" i="16"/>
  <c r="H74" i="13"/>
  <c r="V41" i="13"/>
  <c r="AO41" i="13"/>
  <c r="AX41" i="13"/>
  <c r="AF41" i="13"/>
  <c r="K85" i="17"/>
  <c r="K85" i="16"/>
  <c r="K85" i="15"/>
  <c r="K85" i="13"/>
  <c r="P85" i="5"/>
  <c r="Q85" i="5" s="1"/>
  <c r="S84" i="17"/>
  <c r="S84" i="16"/>
  <c r="G96" i="16"/>
  <c r="S96" i="17"/>
  <c r="S96" i="16"/>
  <c r="H184" i="5"/>
  <c r="F183" i="5"/>
  <c r="AI98" i="15"/>
  <c r="F97" i="15"/>
  <c r="J200" i="17"/>
  <c r="J200" i="16"/>
  <c r="J200" i="15"/>
  <c r="J200" i="13"/>
  <c r="J200" i="5"/>
  <c r="I262" i="5"/>
  <c r="I184" i="5"/>
  <c r="K243" i="15"/>
  <c r="AR108" i="15"/>
  <c r="G182" i="15"/>
  <c r="G182" i="13"/>
  <c r="G182" i="5"/>
  <c r="G182" i="17"/>
  <c r="G182" i="16"/>
  <c r="L153" i="2"/>
  <c r="G177" i="2"/>
  <c r="V27" i="13"/>
  <c r="AO27" i="13"/>
  <c r="AX27" i="13"/>
  <c r="AF27" i="13"/>
  <c r="K200" i="16"/>
  <c r="K177" i="2"/>
  <c r="K200" i="15"/>
  <c r="K200" i="13"/>
  <c r="K200" i="17"/>
  <c r="K200" i="5"/>
  <c r="H60" i="5"/>
  <c r="H60" i="13"/>
  <c r="H60" i="16"/>
  <c r="G55" i="2"/>
  <c r="H60" i="17"/>
  <c r="H60" i="15"/>
  <c r="H23" i="17"/>
  <c r="H23" i="15"/>
  <c r="H23" i="13"/>
  <c r="H23" i="5"/>
  <c r="G20" i="2"/>
  <c r="H23" i="16"/>
  <c r="Z69" i="15"/>
  <c r="AJ69" i="15"/>
  <c r="AS69" i="15"/>
  <c r="H43" i="5"/>
  <c r="H43" i="16"/>
  <c r="H43" i="13"/>
  <c r="G41" i="2"/>
  <c r="H43" i="17"/>
  <c r="H43" i="15"/>
  <c r="N86" i="13"/>
  <c r="AD111" i="2"/>
  <c r="AD109" i="2" s="1"/>
  <c r="AK108" i="2"/>
  <c r="AE108" i="2"/>
  <c r="X86" i="2"/>
  <c r="L163" i="2"/>
  <c r="I109" i="5"/>
  <c r="E114" i="5"/>
  <c r="E117" i="5"/>
  <c r="E116" i="5"/>
  <c r="E118" i="5"/>
  <c r="I120" i="5"/>
  <c r="E120" i="5" s="1"/>
  <c r="E115" i="5"/>
  <c r="I200" i="17"/>
  <c r="I200" i="16"/>
  <c r="I200" i="15"/>
  <c r="I200" i="5"/>
  <c r="I200" i="13"/>
  <c r="F189" i="17"/>
  <c r="K190" i="17"/>
  <c r="T48" i="13"/>
  <c r="U48" i="13" s="1"/>
  <c r="G48" i="13"/>
  <c r="G84" i="13" s="1"/>
  <c r="G86" i="13" s="1"/>
  <c r="G111" i="13" s="1"/>
  <c r="AP48" i="13"/>
  <c r="AG48" i="13"/>
  <c r="AY48" i="13"/>
  <c r="I262" i="15"/>
  <c r="F189" i="15"/>
  <c r="AE108" i="15"/>
  <c r="AE111" i="15" s="1"/>
  <c r="AE120" i="15" s="1"/>
  <c r="R108" i="15"/>
  <c r="J206" i="17"/>
  <c r="J209" i="17" s="1"/>
  <c r="J206" i="16"/>
  <c r="J206" i="13"/>
  <c r="J206" i="15"/>
  <c r="J206" i="5"/>
  <c r="AO20" i="13"/>
  <c r="AX20" i="13"/>
  <c r="BC13" i="5"/>
  <c r="AT13" i="5"/>
  <c r="AK13" i="5"/>
  <c r="AB13" i="5"/>
  <c r="AF62" i="13"/>
  <c r="V62" i="13"/>
  <c r="AO62" i="13"/>
  <c r="AX62" i="13"/>
  <c r="AD55" i="16"/>
  <c r="AN55" i="16"/>
  <c r="I236" i="15"/>
  <c r="I236" i="5"/>
  <c r="I239" i="5" s="1"/>
  <c r="I236" i="17"/>
  <c r="I236" i="16"/>
  <c r="I236" i="13"/>
  <c r="F212" i="2"/>
  <c r="Y89" i="2"/>
  <c r="AE89" i="2"/>
  <c r="AK89" i="2"/>
  <c r="M89" i="2"/>
  <c r="T89" i="5" s="1"/>
  <c r="S89" i="2"/>
  <c r="BC20" i="5"/>
  <c r="AT20" i="5"/>
  <c r="AB20" i="5"/>
  <c r="AK20" i="5"/>
  <c r="I188" i="15"/>
  <c r="I188" i="17"/>
  <c r="I188" i="16"/>
  <c r="I188" i="13"/>
  <c r="I188" i="5"/>
  <c r="I177" i="2"/>
  <c r="AR84" i="5"/>
  <c r="AD86" i="2"/>
  <c r="AH84" i="15"/>
  <c r="AM84" i="13"/>
  <c r="AE84" i="2"/>
  <c r="AK84" i="2"/>
  <c r="AD20" i="16"/>
  <c r="AN20" i="16"/>
  <c r="AA186" i="5"/>
  <c r="AA188" i="5" s="1"/>
  <c r="AC185" i="5"/>
  <c r="G202" i="17" l="1"/>
  <c r="G203" i="17"/>
  <c r="F200" i="17"/>
  <c r="F203" i="17" s="1"/>
  <c r="J232" i="15"/>
  <c r="J233" i="15"/>
  <c r="F230" i="5"/>
  <c r="H232" i="5"/>
  <c r="H233" i="5"/>
  <c r="K233" i="5"/>
  <c r="K232" i="5"/>
  <c r="I190" i="5"/>
  <c r="I191" i="5"/>
  <c r="I261" i="5"/>
  <c r="I264" i="5" s="1"/>
  <c r="I238" i="16"/>
  <c r="I239" i="16"/>
  <c r="J208" i="5"/>
  <c r="J209" i="5"/>
  <c r="H41" i="17"/>
  <c r="H41" i="13"/>
  <c r="H41" i="15"/>
  <c r="J20" i="11"/>
  <c r="K20" i="11" s="1"/>
  <c r="F161" i="2"/>
  <c r="L161" i="2" s="1"/>
  <c r="H41" i="5"/>
  <c r="D59" i="11"/>
  <c r="H41" i="16"/>
  <c r="G86" i="2"/>
  <c r="H20" i="5"/>
  <c r="G111" i="2"/>
  <c r="H20" i="13"/>
  <c r="H20" i="17"/>
  <c r="H20" i="15"/>
  <c r="F155" i="2"/>
  <c r="J14" i="11"/>
  <c r="H20" i="16"/>
  <c r="D53" i="11"/>
  <c r="K261" i="16"/>
  <c r="K264" i="16" s="1"/>
  <c r="K202" i="16"/>
  <c r="K203" i="16"/>
  <c r="F182" i="17"/>
  <c r="F185" i="17" s="1"/>
  <c r="G184" i="17"/>
  <c r="G185" i="17"/>
  <c r="G261" i="17"/>
  <c r="J202" i="5"/>
  <c r="J203" i="5"/>
  <c r="K227" i="13"/>
  <c r="K226" i="13"/>
  <c r="F208" i="13"/>
  <c r="G196" i="17"/>
  <c r="G197" i="17"/>
  <c r="F194" i="17"/>
  <c r="G202" i="13"/>
  <c r="G203" i="13"/>
  <c r="F200" i="13"/>
  <c r="F224" i="16"/>
  <c r="G226" i="16"/>
  <c r="G227" i="16"/>
  <c r="AA185" i="16"/>
  <c r="AC185" i="16" s="1"/>
  <c r="J226" i="5"/>
  <c r="J227" i="5"/>
  <c r="K209" i="5"/>
  <c r="K208" i="5"/>
  <c r="H208" i="5"/>
  <c r="H209" i="5"/>
  <c r="F206" i="5"/>
  <c r="H220" i="17"/>
  <c r="H221" i="17"/>
  <c r="F218" i="17"/>
  <c r="K243" i="16"/>
  <c r="Z98" i="17"/>
  <c r="Z108" i="17" s="1"/>
  <c r="Z111" i="17" s="1"/>
  <c r="AM108" i="16"/>
  <c r="AM111" i="16" s="1"/>
  <c r="H69" i="13"/>
  <c r="D67" i="11"/>
  <c r="H69" i="15"/>
  <c r="H69" i="17"/>
  <c r="H69" i="5"/>
  <c r="F169" i="2"/>
  <c r="L169" i="2" s="1"/>
  <c r="H69" i="16"/>
  <c r="J28" i="11"/>
  <c r="K28" i="11" s="1"/>
  <c r="H232" i="17"/>
  <c r="H233" i="17"/>
  <c r="F230" i="17"/>
  <c r="H190" i="17"/>
  <c r="H191" i="17"/>
  <c r="H261" i="17"/>
  <c r="H264" i="17" s="1"/>
  <c r="F188" i="17"/>
  <c r="F191" i="17" s="1"/>
  <c r="J184" i="16"/>
  <c r="J185" i="16"/>
  <c r="J261" i="16"/>
  <c r="J264" i="16" s="1"/>
  <c r="AA111" i="16"/>
  <c r="R183" i="16"/>
  <c r="X185" i="16"/>
  <c r="AS120" i="5"/>
  <c r="BD111" i="5"/>
  <c r="R188" i="16"/>
  <c r="R191" i="16"/>
  <c r="F182" i="13"/>
  <c r="F185" i="13" s="1"/>
  <c r="G184" i="13"/>
  <c r="G185" i="13"/>
  <c r="G261" i="13"/>
  <c r="J202" i="15"/>
  <c r="J203" i="15"/>
  <c r="K226" i="17"/>
  <c r="K227" i="17"/>
  <c r="H238" i="5"/>
  <c r="H239" i="5"/>
  <c r="F236" i="5"/>
  <c r="F239" i="5" s="1"/>
  <c r="I226" i="5"/>
  <c r="I227" i="5"/>
  <c r="G202" i="15"/>
  <c r="G203" i="15"/>
  <c r="F200" i="15"/>
  <c r="G227" i="5"/>
  <c r="G226" i="5"/>
  <c r="F224" i="5"/>
  <c r="I208" i="5"/>
  <c r="I209" i="5"/>
  <c r="K208" i="15"/>
  <c r="K209" i="15"/>
  <c r="I232" i="5"/>
  <c r="I233" i="5"/>
  <c r="F206" i="13"/>
  <c r="F209" i="13" s="1"/>
  <c r="H209" i="13"/>
  <c r="J232" i="13"/>
  <c r="J233" i="13"/>
  <c r="H233" i="13"/>
  <c r="H232" i="13"/>
  <c r="F230" i="13"/>
  <c r="K232" i="13"/>
  <c r="K233" i="13"/>
  <c r="N97" i="16"/>
  <c r="N97" i="15"/>
  <c r="N97" i="17"/>
  <c r="R191" i="15"/>
  <c r="R188" i="15"/>
  <c r="I238" i="17"/>
  <c r="I239" i="17"/>
  <c r="J208" i="15"/>
  <c r="J209" i="15"/>
  <c r="J202" i="13"/>
  <c r="J203" i="13"/>
  <c r="K226" i="15"/>
  <c r="K227" i="15"/>
  <c r="I226" i="17"/>
  <c r="I227" i="17"/>
  <c r="J86" i="16"/>
  <c r="J86" i="5"/>
  <c r="J86" i="17"/>
  <c r="J86" i="13"/>
  <c r="L111" i="2"/>
  <c r="J86" i="15"/>
  <c r="I239" i="15"/>
  <c r="I238" i="15"/>
  <c r="H196" i="5"/>
  <c r="H197" i="5"/>
  <c r="R86" i="15"/>
  <c r="AE111" i="13"/>
  <c r="AW120" i="13"/>
  <c r="H238" i="13"/>
  <c r="H239" i="13"/>
  <c r="F236" i="13"/>
  <c r="I226" i="15"/>
  <c r="I227" i="15"/>
  <c r="J214" i="5"/>
  <c r="J215" i="5"/>
  <c r="F212" i="5"/>
  <c r="F224" i="13"/>
  <c r="G226" i="13"/>
  <c r="G227" i="13"/>
  <c r="AA183" i="16"/>
  <c r="I111" i="16"/>
  <c r="AN27" i="16"/>
  <c r="AD27" i="16"/>
  <c r="I208" i="15"/>
  <c r="I209" i="15"/>
  <c r="K208" i="16"/>
  <c r="K209" i="16"/>
  <c r="I232" i="15"/>
  <c r="I233" i="15"/>
  <c r="H208" i="16"/>
  <c r="H209" i="16"/>
  <c r="F206" i="16"/>
  <c r="F184" i="13"/>
  <c r="J233" i="16"/>
  <c r="J232" i="16"/>
  <c r="H191" i="13"/>
  <c r="H261" i="13"/>
  <c r="H264" i="13" s="1"/>
  <c r="F188" i="13"/>
  <c r="F191" i="13" s="1"/>
  <c r="J185" i="13"/>
  <c r="J261" i="13"/>
  <c r="J264" i="13" s="1"/>
  <c r="J184" i="13"/>
  <c r="K232" i="15"/>
  <c r="K233" i="15"/>
  <c r="P89" i="15"/>
  <c r="Q89" i="15" s="1"/>
  <c r="AS89" i="15"/>
  <c r="AJ89" i="15"/>
  <c r="Z89" i="15"/>
  <c r="F224" i="17"/>
  <c r="G226" i="17"/>
  <c r="G227" i="17"/>
  <c r="F218" i="5"/>
  <c r="H220" i="5"/>
  <c r="H221" i="5"/>
  <c r="H243" i="5"/>
  <c r="AA108" i="5"/>
  <c r="AA111" i="5" s="1"/>
  <c r="AU111" i="5" s="1"/>
  <c r="N98" i="13"/>
  <c r="I261" i="16"/>
  <c r="I190" i="16"/>
  <c r="I191" i="16"/>
  <c r="I190" i="17"/>
  <c r="I191" i="17"/>
  <c r="I261" i="17"/>
  <c r="J209" i="16"/>
  <c r="J208" i="16"/>
  <c r="I202" i="5"/>
  <c r="I203" i="5"/>
  <c r="K202" i="5"/>
  <c r="K261" i="5"/>
  <c r="K203" i="5"/>
  <c r="J202" i="16"/>
  <c r="J203" i="16"/>
  <c r="I191" i="15"/>
  <c r="I261" i="15"/>
  <c r="I264" i="15" s="1"/>
  <c r="I202" i="15"/>
  <c r="I203" i="15"/>
  <c r="K202" i="17"/>
  <c r="K203" i="17"/>
  <c r="K261" i="17"/>
  <c r="K264" i="17" s="1"/>
  <c r="J202" i="17"/>
  <c r="J203" i="17"/>
  <c r="V86" i="16"/>
  <c r="H196" i="13"/>
  <c r="H197" i="13"/>
  <c r="I109" i="17"/>
  <c r="I111" i="17"/>
  <c r="AA185" i="17"/>
  <c r="R84" i="17"/>
  <c r="R84" i="16"/>
  <c r="F194" i="5"/>
  <c r="G196" i="5"/>
  <c r="G197" i="5"/>
  <c r="H238" i="16"/>
  <c r="H239" i="16"/>
  <c r="F236" i="16"/>
  <c r="I226" i="16"/>
  <c r="I227" i="16"/>
  <c r="J214" i="13"/>
  <c r="J215" i="13"/>
  <c r="F212" i="13"/>
  <c r="F215" i="13" s="1"/>
  <c r="F224" i="15"/>
  <c r="G227" i="15"/>
  <c r="G226" i="15"/>
  <c r="AI11" i="2"/>
  <c r="AG11" i="15"/>
  <c r="AP11" i="15" s="1"/>
  <c r="AQ11" i="5"/>
  <c r="J226" i="13"/>
  <c r="J227" i="13"/>
  <c r="I208" i="13"/>
  <c r="I209" i="13"/>
  <c r="I232" i="16"/>
  <c r="I233" i="16"/>
  <c r="F206" i="17"/>
  <c r="F209" i="17" s="1"/>
  <c r="H209" i="17"/>
  <c r="J232" i="17"/>
  <c r="J233" i="17"/>
  <c r="J184" i="5"/>
  <c r="J185" i="5"/>
  <c r="J261" i="5"/>
  <c r="J264" i="5" s="1"/>
  <c r="K232" i="16"/>
  <c r="K233" i="16"/>
  <c r="I118" i="16"/>
  <c r="E117" i="16"/>
  <c r="I263" i="15"/>
  <c r="H263" i="17"/>
  <c r="F262" i="17"/>
  <c r="K209" i="13"/>
  <c r="K208" i="13"/>
  <c r="H208" i="15"/>
  <c r="H209" i="15"/>
  <c r="F206" i="15"/>
  <c r="R188" i="17"/>
  <c r="R191" i="17"/>
  <c r="AR120" i="15"/>
  <c r="AR86" i="5"/>
  <c r="AR111" i="5" s="1"/>
  <c r="AH86" i="15"/>
  <c r="AH111" i="15" s="1"/>
  <c r="AH120" i="15" s="1"/>
  <c r="AM86" i="13"/>
  <c r="AM111" i="13" s="1"/>
  <c r="W48" i="13"/>
  <c r="I202" i="16"/>
  <c r="I203" i="16"/>
  <c r="N86" i="17"/>
  <c r="N86" i="15"/>
  <c r="N86" i="16"/>
  <c r="K261" i="13"/>
  <c r="K264" i="13" s="1"/>
  <c r="K202" i="13"/>
  <c r="K203" i="13"/>
  <c r="K244" i="15"/>
  <c r="K262" i="15"/>
  <c r="L194" i="2"/>
  <c r="F214" i="2"/>
  <c r="H196" i="15"/>
  <c r="H197" i="15"/>
  <c r="F249" i="17"/>
  <c r="F250" i="17" s="1"/>
  <c r="K250" i="17"/>
  <c r="I238" i="5"/>
  <c r="G196" i="13"/>
  <c r="F194" i="13"/>
  <c r="G197" i="13"/>
  <c r="H238" i="15"/>
  <c r="H239" i="15"/>
  <c r="F236" i="15"/>
  <c r="I226" i="13"/>
  <c r="I227" i="13"/>
  <c r="J214" i="15"/>
  <c r="J215" i="15"/>
  <c r="F212" i="15"/>
  <c r="F157" i="15"/>
  <c r="F157" i="16"/>
  <c r="F157" i="13"/>
  <c r="F157" i="5"/>
  <c r="J226" i="15"/>
  <c r="J227" i="15"/>
  <c r="J263" i="13"/>
  <c r="H27" i="17"/>
  <c r="H27" i="5"/>
  <c r="J16" i="11"/>
  <c r="K16" i="11" s="1"/>
  <c r="F157" i="2"/>
  <c r="L157" i="2" s="1"/>
  <c r="H27" i="15"/>
  <c r="D55" i="11"/>
  <c r="H27" i="16"/>
  <c r="H27" i="13"/>
  <c r="I208" i="16"/>
  <c r="I209" i="16"/>
  <c r="I232" i="17"/>
  <c r="I233" i="17"/>
  <c r="H220" i="15"/>
  <c r="H221" i="15"/>
  <c r="F218" i="15"/>
  <c r="F262" i="13"/>
  <c r="J232" i="5"/>
  <c r="J233" i="5"/>
  <c r="H190" i="15"/>
  <c r="H191" i="15"/>
  <c r="F188" i="15"/>
  <c r="F191" i="15" s="1"/>
  <c r="H261" i="15"/>
  <c r="K233" i="17"/>
  <c r="K232" i="17"/>
  <c r="F182" i="5"/>
  <c r="F185" i="5" s="1"/>
  <c r="G261" i="5"/>
  <c r="G184" i="5"/>
  <c r="G185" i="5"/>
  <c r="AE118" i="2"/>
  <c r="AD120" i="2"/>
  <c r="G120" i="13"/>
  <c r="W111" i="13"/>
  <c r="I203" i="17"/>
  <c r="I202" i="17"/>
  <c r="K202" i="15"/>
  <c r="K261" i="15"/>
  <c r="K264" i="15" s="1"/>
  <c r="K203" i="15"/>
  <c r="J243" i="15"/>
  <c r="AI108" i="15"/>
  <c r="AI111" i="15" s="1"/>
  <c r="K227" i="5"/>
  <c r="K226" i="5"/>
  <c r="H196" i="16"/>
  <c r="H197" i="16"/>
  <c r="AG101" i="17"/>
  <c r="AF108" i="17"/>
  <c r="AF111" i="17" s="1"/>
  <c r="F238" i="5"/>
  <c r="F194" i="15"/>
  <c r="G196" i="15"/>
  <c r="G197" i="15"/>
  <c r="H238" i="17"/>
  <c r="H239" i="17"/>
  <c r="F236" i="17"/>
  <c r="F239" i="17" s="1"/>
  <c r="F200" i="5"/>
  <c r="G203" i="5"/>
  <c r="G202" i="5"/>
  <c r="J214" i="16"/>
  <c r="J215" i="16"/>
  <c r="F212" i="16"/>
  <c r="J226" i="16"/>
  <c r="J227" i="16"/>
  <c r="X41" i="17"/>
  <c r="Y41" i="17" s="1"/>
  <c r="AH41" i="17"/>
  <c r="I208" i="17"/>
  <c r="I209" i="17"/>
  <c r="I232" i="13"/>
  <c r="I233" i="13"/>
  <c r="H220" i="16"/>
  <c r="H221" i="16"/>
  <c r="F218" i="16"/>
  <c r="H263" i="16"/>
  <c r="H233" i="15"/>
  <c r="F230" i="15"/>
  <c r="H232" i="15"/>
  <c r="H190" i="16"/>
  <c r="H191" i="16"/>
  <c r="F188" i="16"/>
  <c r="F191" i="16" s="1"/>
  <c r="H261" i="16"/>
  <c r="H264" i="16" s="1"/>
  <c r="J184" i="15"/>
  <c r="J185" i="15"/>
  <c r="J261" i="15"/>
  <c r="J264" i="15" s="1"/>
  <c r="F249" i="16"/>
  <c r="F250" i="16" s="1"/>
  <c r="J250" i="16"/>
  <c r="R111" i="15"/>
  <c r="R211" i="13"/>
  <c r="R213" i="13" s="1"/>
  <c r="R198" i="13"/>
  <c r="R200" i="13" s="1"/>
  <c r="I190" i="13"/>
  <c r="I191" i="13"/>
  <c r="I261" i="13"/>
  <c r="I264" i="13" s="1"/>
  <c r="F190" i="17"/>
  <c r="F160" i="13"/>
  <c r="F160" i="5"/>
  <c r="F160" i="16"/>
  <c r="F160" i="15"/>
  <c r="F184" i="17"/>
  <c r="J262" i="5"/>
  <c r="J263" i="5" s="1"/>
  <c r="J244" i="5"/>
  <c r="J209" i="13"/>
  <c r="J208" i="13"/>
  <c r="I202" i="13"/>
  <c r="I203" i="13"/>
  <c r="F182" i="15"/>
  <c r="G184" i="15"/>
  <c r="G185" i="15"/>
  <c r="G261" i="15"/>
  <c r="I238" i="13"/>
  <c r="I239" i="13"/>
  <c r="I190" i="15"/>
  <c r="AI86" i="5"/>
  <c r="AI111" i="5" s="1"/>
  <c r="AD86" i="13"/>
  <c r="AD111" i="13" s="1"/>
  <c r="X111" i="2"/>
  <c r="H55" i="13"/>
  <c r="D63" i="11"/>
  <c r="F165" i="2"/>
  <c r="L165" i="2" s="1"/>
  <c r="J24" i="11"/>
  <c r="K24" i="11" s="1"/>
  <c r="H55" i="15"/>
  <c r="H55" i="17"/>
  <c r="H55" i="5"/>
  <c r="H55" i="16"/>
  <c r="F182" i="16"/>
  <c r="G261" i="16"/>
  <c r="G185" i="16"/>
  <c r="G184" i="16"/>
  <c r="I263" i="5"/>
  <c r="F84" i="5"/>
  <c r="F84" i="16"/>
  <c r="F84" i="17"/>
  <c r="F84" i="15"/>
  <c r="Y84" i="2"/>
  <c r="F84" i="13"/>
  <c r="S84" i="2"/>
  <c r="M84" i="2"/>
  <c r="K226" i="16"/>
  <c r="K227" i="16"/>
  <c r="H196" i="17"/>
  <c r="H197" i="17"/>
  <c r="AE111" i="17"/>
  <c r="R183" i="17"/>
  <c r="X185" i="17"/>
  <c r="Z86" i="5"/>
  <c r="Z111" i="5" s="1"/>
  <c r="R111" i="2"/>
  <c r="G196" i="16"/>
  <c r="G197" i="16"/>
  <c r="F194" i="16"/>
  <c r="AH89" i="17"/>
  <c r="P89" i="17"/>
  <c r="Q89" i="17" s="1"/>
  <c r="G202" i="16"/>
  <c r="G203" i="16"/>
  <c r="F200" i="16"/>
  <c r="F203" i="16" s="1"/>
  <c r="J215" i="17"/>
  <c r="J214" i="17"/>
  <c r="F212" i="17"/>
  <c r="J226" i="17"/>
  <c r="J227" i="17"/>
  <c r="H220" i="13"/>
  <c r="H221" i="13"/>
  <c r="F218" i="13"/>
  <c r="F202" i="16"/>
  <c r="K238" i="17"/>
  <c r="F237" i="17"/>
  <c r="AJ111" i="2"/>
  <c r="AL86" i="16"/>
  <c r="AL111" i="16" s="1"/>
  <c r="BA86" i="5"/>
  <c r="BA111" i="5" s="1"/>
  <c r="AQ86" i="15"/>
  <c r="AQ111" i="15" s="1"/>
  <c r="AV86" i="13"/>
  <c r="AV111" i="13" s="1"/>
  <c r="H232" i="16"/>
  <c r="H233" i="16"/>
  <c r="F230" i="16"/>
  <c r="H190" i="5"/>
  <c r="H191" i="5"/>
  <c r="F188" i="5"/>
  <c r="H261" i="5"/>
  <c r="H264" i="5" s="1"/>
  <c r="J184" i="17"/>
  <c r="J185" i="17"/>
  <c r="J261" i="17"/>
  <c r="J264" i="17" s="1"/>
  <c r="AC101" i="16"/>
  <c r="AB108" i="16"/>
  <c r="AB111" i="16" s="1"/>
  <c r="R202" i="13"/>
  <c r="R204" i="13" s="1"/>
  <c r="R215" i="13"/>
  <c r="R217" i="13" s="1"/>
  <c r="AI120" i="15" l="1"/>
  <c r="AT111" i="15"/>
  <c r="BA120" i="5"/>
  <c r="F209" i="15"/>
  <c r="F208" i="15"/>
  <c r="AG111" i="13"/>
  <c r="AE120" i="13"/>
  <c r="AP111" i="13"/>
  <c r="Y183" i="15"/>
  <c r="J111" i="15"/>
  <c r="AL120" i="16"/>
  <c r="F214" i="16"/>
  <c r="F215" i="16"/>
  <c r="G263" i="5"/>
  <c r="F261" i="5"/>
  <c r="F264" i="5" s="1"/>
  <c r="G264" i="5"/>
  <c r="AM120" i="13"/>
  <c r="K263" i="5"/>
  <c r="K264" i="5"/>
  <c r="E114" i="16"/>
  <c r="E115" i="16"/>
  <c r="E116" i="16"/>
  <c r="I120" i="16"/>
  <c r="E120" i="16" s="1"/>
  <c r="R86" i="16"/>
  <c r="R111" i="16" s="1"/>
  <c r="R86" i="17"/>
  <c r="R111" i="17" s="1"/>
  <c r="M118" i="2"/>
  <c r="L120" i="2"/>
  <c r="M111" i="2"/>
  <c r="L109" i="2"/>
  <c r="R202" i="15"/>
  <c r="R204" i="15" s="1"/>
  <c r="R215" i="15"/>
  <c r="R217" i="15" s="1"/>
  <c r="F202" i="15"/>
  <c r="F203" i="15"/>
  <c r="F190" i="16"/>
  <c r="AA120" i="16"/>
  <c r="F127" i="16"/>
  <c r="F232" i="17"/>
  <c r="F233" i="17"/>
  <c r="F196" i="17"/>
  <c r="F197" i="17"/>
  <c r="F184" i="5"/>
  <c r="F233" i="5"/>
  <c r="F232" i="5"/>
  <c r="F238" i="15"/>
  <c r="F239" i="15"/>
  <c r="F226" i="15"/>
  <c r="F227" i="15"/>
  <c r="R211" i="15"/>
  <c r="R213" i="15" s="1"/>
  <c r="R198" i="15"/>
  <c r="R200" i="15" s="1"/>
  <c r="AC111" i="16"/>
  <c r="AB120" i="16"/>
  <c r="AK118" i="2"/>
  <c r="AJ109" i="2"/>
  <c r="AJ120" i="2"/>
  <c r="AE120" i="17"/>
  <c r="AI111" i="17"/>
  <c r="F127" i="17"/>
  <c r="F261" i="16"/>
  <c r="F264" i="16" s="1"/>
  <c r="G263" i="16"/>
  <c r="G264" i="16"/>
  <c r="F261" i="15"/>
  <c r="F264" i="15" s="1"/>
  <c r="G263" i="15"/>
  <c r="G264" i="15"/>
  <c r="F232" i="15"/>
  <c r="F233" i="15"/>
  <c r="AA187" i="16"/>
  <c r="AC187" i="16" s="1"/>
  <c r="E118" i="16"/>
  <c r="K263" i="13"/>
  <c r="F220" i="5"/>
  <c r="F221" i="5"/>
  <c r="I263" i="13"/>
  <c r="AA186" i="16"/>
  <c r="AA188" i="16" s="1"/>
  <c r="F214" i="13"/>
  <c r="Y183" i="13"/>
  <c r="J111" i="13"/>
  <c r="R202" i="16"/>
  <c r="R204" i="16" s="1"/>
  <c r="R215" i="16"/>
  <c r="R217" i="16" s="1"/>
  <c r="F209" i="5"/>
  <c r="F208" i="5"/>
  <c r="I109" i="16"/>
  <c r="E117" i="2"/>
  <c r="E116" i="2"/>
  <c r="E115" i="2"/>
  <c r="E114" i="2"/>
  <c r="E118" i="2"/>
  <c r="G109" i="2"/>
  <c r="G120" i="2"/>
  <c r="AQ120" i="15"/>
  <c r="R120" i="15"/>
  <c r="Y111" i="15"/>
  <c r="F232" i="16"/>
  <c r="F233" i="16"/>
  <c r="F238" i="17"/>
  <c r="F214" i="17"/>
  <c r="F215" i="17"/>
  <c r="F197" i="16"/>
  <c r="F196" i="16"/>
  <c r="F185" i="16"/>
  <c r="F184" i="16"/>
  <c r="F263" i="13"/>
  <c r="F214" i="15"/>
  <c r="F215" i="15"/>
  <c r="AR120" i="5"/>
  <c r="F197" i="5"/>
  <c r="F196" i="5"/>
  <c r="F238" i="13"/>
  <c r="F239" i="13"/>
  <c r="J111" i="17"/>
  <c r="R211" i="16"/>
  <c r="R213" i="16" s="1"/>
  <c r="R198" i="16"/>
  <c r="R200" i="16" s="1"/>
  <c r="D75" i="11"/>
  <c r="H86" i="5"/>
  <c r="I263" i="16"/>
  <c r="I264" i="16"/>
  <c r="J263" i="17"/>
  <c r="AM120" i="16"/>
  <c r="F131" i="16" s="1"/>
  <c r="AO111" i="16"/>
  <c r="F261" i="17"/>
  <c r="F264" i="17" s="1"/>
  <c r="G264" i="17"/>
  <c r="G263" i="17"/>
  <c r="H86" i="15"/>
  <c r="H86" i="13"/>
  <c r="H86" i="17"/>
  <c r="H86" i="16"/>
  <c r="F190" i="5"/>
  <c r="F191" i="5"/>
  <c r="Y118" i="2"/>
  <c r="X109" i="2"/>
  <c r="X120" i="2"/>
  <c r="H263" i="13"/>
  <c r="F197" i="13"/>
  <c r="F196" i="13"/>
  <c r="F184" i="15"/>
  <c r="F185" i="15"/>
  <c r="J262" i="15"/>
  <c r="F243" i="15"/>
  <c r="F244" i="15" s="1"/>
  <c r="J244" i="15"/>
  <c r="J185" i="2"/>
  <c r="AD122" i="2"/>
  <c r="H263" i="15"/>
  <c r="H264" i="15"/>
  <c r="F221" i="15"/>
  <c r="F220" i="15"/>
  <c r="K263" i="15"/>
  <c r="AK11" i="16"/>
  <c r="AZ11" i="5"/>
  <c r="N98" i="17"/>
  <c r="N98" i="15"/>
  <c r="N98" i="16"/>
  <c r="N108" i="13"/>
  <c r="Y184" i="13"/>
  <c r="Z184" i="13" s="1"/>
  <c r="F227" i="17"/>
  <c r="F226" i="17"/>
  <c r="F226" i="13"/>
  <c r="F227" i="13"/>
  <c r="J111" i="16"/>
  <c r="Y183" i="16"/>
  <c r="F202" i="17"/>
  <c r="Z120" i="17"/>
  <c r="F226" i="16"/>
  <c r="F227" i="16"/>
  <c r="F190" i="13"/>
  <c r="J36" i="11"/>
  <c r="K14" i="11"/>
  <c r="F190" i="15"/>
  <c r="Z120" i="5"/>
  <c r="X186" i="17"/>
  <c r="X188" i="17" s="1"/>
  <c r="F196" i="15"/>
  <c r="F197" i="15"/>
  <c r="V86" i="17"/>
  <c r="V111" i="17" s="1"/>
  <c r="V111" i="16"/>
  <c r="V120" i="16" s="1"/>
  <c r="P86" i="5"/>
  <c r="P111" i="5" s="1"/>
  <c r="Y183" i="5"/>
  <c r="J111" i="5"/>
  <c r="J120" i="5" s="1"/>
  <c r="AD120" i="13"/>
  <c r="AV120" i="13"/>
  <c r="F220" i="13"/>
  <c r="F221" i="13"/>
  <c r="S118" i="2"/>
  <c r="AK111" i="2"/>
  <c r="AE111" i="2"/>
  <c r="Y111" i="2"/>
  <c r="S111" i="2"/>
  <c r="R109" i="2"/>
  <c r="R120" i="2"/>
  <c r="AI120" i="5"/>
  <c r="F220" i="16"/>
  <c r="F221" i="16"/>
  <c r="F202" i="5"/>
  <c r="F203" i="5"/>
  <c r="AG111" i="17"/>
  <c r="AF120" i="17"/>
  <c r="R215" i="17"/>
  <c r="R217" i="17" s="1"/>
  <c r="R202" i="17"/>
  <c r="R204" i="17" s="1"/>
  <c r="F238" i="16"/>
  <c r="F239" i="16"/>
  <c r="AA186" i="17"/>
  <c r="AA188" i="17" s="1"/>
  <c r="AC185" i="17"/>
  <c r="AC111" i="5"/>
  <c r="AA120" i="5"/>
  <c r="AL111" i="5"/>
  <c r="F208" i="16"/>
  <c r="F209" i="16"/>
  <c r="F214" i="5"/>
  <c r="F215" i="5"/>
  <c r="AY111" i="13"/>
  <c r="F227" i="5"/>
  <c r="F226" i="5"/>
  <c r="G263" i="13"/>
  <c r="G264" i="13"/>
  <c r="F261" i="13"/>
  <c r="F264" i="13" s="1"/>
  <c r="K262" i="16"/>
  <c r="F243" i="16"/>
  <c r="F244" i="16" s="1"/>
  <c r="K244" i="16"/>
  <c r="F202" i="13"/>
  <c r="F203" i="13"/>
  <c r="J263" i="16"/>
  <c r="F177" i="2"/>
  <c r="L155" i="2"/>
  <c r="R211" i="17"/>
  <c r="R213" i="17" s="1"/>
  <c r="R198" i="17"/>
  <c r="R200" i="17" s="1"/>
  <c r="E117" i="17"/>
  <c r="E118" i="17"/>
  <c r="E115" i="17"/>
  <c r="E114" i="17"/>
  <c r="E116" i="17"/>
  <c r="I120" i="17"/>
  <c r="E120" i="17" s="1"/>
  <c r="I263" i="17"/>
  <c r="I264" i="17"/>
  <c r="H244" i="5"/>
  <c r="F243" i="5"/>
  <c r="F244" i="5" s="1"/>
  <c r="H262" i="5"/>
  <c r="F208" i="17"/>
  <c r="F232" i="13"/>
  <c r="F233" i="13"/>
  <c r="X186" i="16"/>
  <c r="X188" i="16" s="1"/>
  <c r="F220" i="17"/>
  <c r="F221" i="17"/>
  <c r="K263" i="17"/>
  <c r="J120" i="16" l="1"/>
  <c r="M111" i="16"/>
  <c r="N108" i="15"/>
  <c r="Y184" i="15"/>
  <c r="Z184" i="15" s="1"/>
  <c r="X122" i="2"/>
  <c r="I185" i="2"/>
  <c r="Y120" i="2"/>
  <c r="K263" i="16"/>
  <c r="F262" i="16"/>
  <c r="F263" i="16" s="1"/>
  <c r="N108" i="17"/>
  <c r="Y184" i="17"/>
  <c r="Z184" i="17" s="1"/>
  <c r="AB183" i="5"/>
  <c r="H111" i="5"/>
  <c r="AK120" i="2"/>
  <c r="AJ122" i="2"/>
  <c r="K185" i="2"/>
  <c r="R120" i="17"/>
  <c r="U111" i="17"/>
  <c r="N108" i="16"/>
  <c r="Y184" i="16"/>
  <c r="Z184" i="16" s="1"/>
  <c r="J44" i="11"/>
  <c r="K44" i="11" s="1"/>
  <c r="K36" i="11"/>
  <c r="J45" i="11"/>
  <c r="J263" i="15"/>
  <c r="F262" i="15"/>
  <c r="F263" i="15" s="1"/>
  <c r="AB183" i="15"/>
  <c r="H111" i="15"/>
  <c r="J120" i="13"/>
  <c r="M111" i="13"/>
  <c r="R120" i="16"/>
  <c r="U111" i="16"/>
  <c r="AB183" i="13"/>
  <c r="H111" i="13"/>
  <c r="AT111" i="5"/>
  <c r="Z183" i="13"/>
  <c r="Z183" i="16"/>
  <c r="AE120" i="2"/>
  <c r="H263" i="5"/>
  <c r="F262" i="5"/>
  <c r="F263" i="5" s="1"/>
  <c r="AK111" i="5"/>
  <c r="Z183" i="5"/>
  <c r="Z186" i="5" s="1"/>
  <c r="Z188" i="5" s="1"/>
  <c r="Y186" i="5"/>
  <c r="Y188" i="5" s="1"/>
  <c r="AB111" i="5"/>
  <c r="F263" i="17"/>
  <c r="J120" i="15"/>
  <c r="M111" i="15"/>
  <c r="BC111" i="5"/>
  <c r="Q111" i="5"/>
  <c r="P120" i="5"/>
  <c r="AB183" i="16"/>
  <c r="H111" i="16"/>
  <c r="J120" i="17"/>
  <c r="M111" i="17"/>
  <c r="Z183" i="15"/>
  <c r="S120" i="2"/>
  <c r="R122" i="2"/>
  <c r="H185" i="2"/>
  <c r="Y185" i="13"/>
  <c r="Z185" i="13" s="1"/>
  <c r="N111" i="13"/>
  <c r="H111" i="17"/>
  <c r="AB183" i="17"/>
  <c r="Y183" i="17"/>
  <c r="E120" i="2"/>
  <c r="D81" i="11"/>
  <c r="D82" i="11" s="1"/>
  <c r="G122" i="2"/>
  <c r="F185" i="2"/>
  <c r="L185" i="2" s="1"/>
  <c r="V120" i="17"/>
  <c r="Y111" i="17"/>
  <c r="G185" i="2"/>
  <c r="F127" i="2"/>
  <c r="M120" i="2"/>
  <c r="L122" i="2"/>
  <c r="F131" i="13"/>
  <c r="F131" i="15"/>
  <c r="Z186" i="13" l="1"/>
  <c r="Z188" i="13" s="1"/>
  <c r="F154" i="13"/>
  <c r="F125" i="5"/>
  <c r="F141" i="2"/>
  <c r="F144" i="2" s="1"/>
  <c r="F154" i="16"/>
  <c r="F154" i="5"/>
  <c r="F154" i="15"/>
  <c r="H120" i="5"/>
  <c r="H109" i="5"/>
  <c r="AB186" i="16"/>
  <c r="AB188" i="16" s="1"/>
  <c r="AC183" i="16"/>
  <c r="AC186" i="16" s="1"/>
  <c r="AC188" i="16" s="1"/>
  <c r="Y186" i="13"/>
  <c r="Y188" i="13" s="1"/>
  <c r="Z183" i="17"/>
  <c r="Z186" i="17" s="1"/>
  <c r="Z188" i="17" s="1"/>
  <c r="Y186" i="17"/>
  <c r="Y188" i="17" s="1"/>
  <c r="H109" i="13"/>
  <c r="H120" i="13"/>
  <c r="H120" i="15"/>
  <c r="H109" i="15"/>
  <c r="Y185" i="16"/>
  <c r="Z185" i="16" s="1"/>
  <c r="N111" i="16"/>
  <c r="AC183" i="5"/>
  <c r="AC186" i="5" s="1"/>
  <c r="AC188" i="5" s="1"/>
  <c r="AB186" i="5"/>
  <c r="AB188" i="5" s="1"/>
  <c r="Y185" i="15"/>
  <c r="N111" i="15"/>
  <c r="H120" i="16"/>
  <c r="H109" i="16"/>
  <c r="AC183" i="17"/>
  <c r="AC186" i="17" s="1"/>
  <c r="AC188" i="17" s="1"/>
  <c r="AB186" i="17"/>
  <c r="AB188" i="17" s="1"/>
  <c r="F186" i="2"/>
  <c r="H120" i="17"/>
  <c r="H109" i="17"/>
  <c r="Y186" i="16"/>
  <c r="Y188" i="16" s="1"/>
  <c r="Y185" i="17"/>
  <c r="Z185" i="17" s="1"/>
  <c r="N111" i="17"/>
  <c r="AB186" i="13"/>
  <c r="AB188" i="13" s="1"/>
  <c r="AC183" i="13"/>
  <c r="AC186" i="13" s="1"/>
  <c r="AC188" i="13" s="1"/>
  <c r="AC183" i="15"/>
  <c r="AC186" i="15" s="1"/>
  <c r="AC188" i="15" s="1"/>
  <c r="AB186" i="15"/>
  <c r="AB188" i="15" s="1"/>
  <c r="V111" i="13"/>
  <c r="N120" i="13"/>
  <c r="U111" i="13"/>
  <c r="AF111" i="13"/>
  <c r="AO111" i="13"/>
  <c r="AX111" i="13"/>
  <c r="Z186" i="16"/>
  <c r="Z188" i="16" s="1"/>
  <c r="Z185" i="15" l="1"/>
  <c r="Z186" i="15" s="1"/>
  <c r="Z188" i="15" s="1"/>
  <c r="Y186" i="15"/>
  <c r="Y188" i="15" s="1"/>
  <c r="G154" i="15"/>
  <c r="H154" i="15" s="1"/>
  <c r="F168" i="15"/>
  <c r="F168" i="5"/>
  <c r="G154" i="5"/>
  <c r="G154" i="16"/>
  <c r="F168" i="16"/>
  <c r="H154" i="16"/>
  <c r="N120" i="16"/>
  <c r="Q111" i="16"/>
  <c r="AN111" i="16"/>
  <c r="R182" i="5"/>
  <c r="R186" i="5" s="1"/>
  <c r="F129" i="5"/>
  <c r="F134" i="5" s="1"/>
  <c r="G157" i="5" s="1"/>
  <c r="F168" i="13"/>
  <c r="G154" i="13"/>
  <c r="Q111" i="15"/>
  <c r="N120" i="15"/>
  <c r="AS111" i="15"/>
  <c r="Q111" i="17"/>
  <c r="N120" i="17"/>
  <c r="AH111" i="17"/>
  <c r="F125" i="13" l="1"/>
  <c r="G160" i="5"/>
  <c r="H160" i="5" s="1"/>
  <c r="G163" i="5"/>
  <c r="H163" i="5" s="1"/>
  <c r="H154" i="5"/>
  <c r="R193" i="5"/>
  <c r="R206" i="5"/>
  <c r="R219" i="5"/>
  <c r="G157" i="13"/>
  <c r="H157" i="5"/>
  <c r="H154" i="13"/>
  <c r="G157" i="15" l="1"/>
  <c r="H157" i="13"/>
  <c r="R182" i="13"/>
  <c r="R186" i="13" s="1"/>
  <c r="F129" i="13"/>
  <c r="F134" i="13" s="1"/>
  <c r="G160" i="13" s="1"/>
  <c r="G168" i="5"/>
  <c r="H168" i="5" s="1"/>
  <c r="G166" i="5"/>
  <c r="H166" i="5" s="1"/>
  <c r="G160" i="15" l="1"/>
  <c r="H160" i="13"/>
  <c r="F125" i="15"/>
  <c r="G157" i="16"/>
  <c r="H157" i="15"/>
  <c r="R193" i="13"/>
  <c r="R219" i="13"/>
  <c r="R206" i="13"/>
  <c r="G163" i="13"/>
  <c r="H163" i="13" s="1"/>
  <c r="H157" i="16" l="1"/>
  <c r="F129" i="15"/>
  <c r="F134" i="15" s="1"/>
  <c r="G163" i="15" s="1"/>
  <c r="R182" i="15"/>
  <c r="R186" i="15" s="1"/>
  <c r="G168" i="13"/>
  <c r="G166" i="13"/>
  <c r="H166" i="13" s="1"/>
  <c r="H168" i="13" s="1"/>
  <c r="G160" i="16"/>
  <c r="H160" i="16" s="1"/>
  <c r="H160" i="15"/>
  <c r="G163" i="16" l="1"/>
  <c r="H163" i="15"/>
  <c r="F125" i="16"/>
  <c r="G166" i="15"/>
  <c r="H166" i="15" s="1"/>
  <c r="H168" i="15" s="1"/>
  <c r="R193" i="15"/>
  <c r="R206" i="15"/>
  <c r="R219" i="15"/>
  <c r="F129" i="16" l="1"/>
  <c r="F134" i="16" s="1"/>
  <c r="R182" i="16"/>
  <c r="R186" i="16" s="1"/>
  <c r="G168" i="15"/>
  <c r="H163" i="16"/>
  <c r="G166" i="16"/>
  <c r="H166" i="16" s="1"/>
  <c r="F125" i="17"/>
  <c r="G168" i="16" l="1"/>
  <c r="R182" i="17"/>
  <c r="R186" i="17" s="1"/>
  <c r="F129" i="17"/>
  <c r="F134" i="17" s="1"/>
  <c r="H168" i="16"/>
  <c r="R193" i="16"/>
  <c r="R219" i="16"/>
  <c r="R206" i="16"/>
  <c r="R193" i="17" l="1"/>
  <c r="R206" i="17"/>
  <c r="R219" i="17"/>
</calcChain>
</file>

<file path=xl/sharedStrings.xml><?xml version="1.0" encoding="utf-8"?>
<sst xmlns="http://schemas.openxmlformats.org/spreadsheetml/2006/main" count="2505" uniqueCount="434">
  <si>
    <t>chk</t>
    <phoneticPr fontId="4" type="noConversion"/>
  </si>
  <si>
    <t>Activity Name</t>
    <phoneticPr fontId="12" type="noConversion"/>
  </si>
  <si>
    <t>Version  Number:</t>
    <phoneticPr fontId="12" type="noConversion"/>
  </si>
  <si>
    <t>Dated:</t>
    <phoneticPr fontId="12" type="noConversion"/>
  </si>
  <si>
    <t>Year 5</t>
    <phoneticPr fontId="4" type="noConversion"/>
  </si>
  <si>
    <t>Year 4</t>
    <phoneticPr fontId="4" type="noConversion"/>
  </si>
  <si>
    <t>By end of Year 4</t>
    <phoneticPr fontId="4" type="noConversion"/>
  </si>
  <si>
    <t>By end of Year 5</t>
    <phoneticPr fontId="4" type="noConversion"/>
  </si>
  <si>
    <t>Description (Output 5)</t>
    <phoneticPr fontId="4" type="noConversion"/>
  </si>
  <si>
    <t>Description (Output 6)</t>
    <phoneticPr fontId="4" type="noConversion"/>
  </si>
  <si>
    <t>Description (Output 7)</t>
    <phoneticPr fontId="4" type="noConversion"/>
  </si>
  <si>
    <t>Description (Output 8)</t>
    <phoneticPr fontId="4" type="noConversion"/>
  </si>
  <si>
    <t>Description (Output 9)</t>
    <phoneticPr fontId="4" type="noConversion"/>
  </si>
  <si>
    <t>Tranche Four</t>
    <phoneticPr fontId="4" type="noConversion"/>
  </si>
  <si>
    <t xml:space="preserve">Additional Information and Disclosures </t>
  </si>
  <si>
    <t>July to Sept</t>
  </si>
  <si>
    <t>Oct to Dec</t>
  </si>
  <si>
    <t>By end of Year 2</t>
  </si>
  <si>
    <t>By end of Year 1</t>
  </si>
  <si>
    <t>By end of Year 3</t>
  </si>
  <si>
    <r>
      <t xml:space="preserve">Responsible Party </t>
    </r>
    <r>
      <rPr>
        <sz val="10"/>
        <rFont val="Verdana"/>
        <family val="2"/>
      </rPr>
      <t>(optional)</t>
    </r>
  </si>
  <si>
    <t>Date of signing</t>
  </si>
  <si>
    <t>Before</t>
  </si>
  <si>
    <t>Variance(-ve underpend)</t>
  </si>
  <si>
    <t>% difference</t>
  </si>
  <si>
    <t>Output% Actually complete</t>
  </si>
  <si>
    <t>Output% Budgeted to complete</t>
  </si>
  <si>
    <t>Output% Forecast to complete</t>
  </si>
  <si>
    <t>Year 2 Budget reforecast</t>
  </si>
  <si>
    <t>I declare that the information contained in this report is true and correct and confirm:</t>
  </si>
  <si>
    <t>·         MFAT Funds were received and used only for the agreed purpose(s); and</t>
  </si>
  <si>
    <t>·         All conditions attached to MFAT’s Funding have been met; and</t>
  </si>
  <si>
    <t>·         MFAT Funds have been fully utilised for the intended purpose, OR</t>
  </si>
  <si>
    <t>·         There are unspent Funds and I understand that MFAT may deduct this amount from the next tranche payment of Funds OR a cheque is attached returning these Funds to MFAT.</t>
  </si>
  <si>
    <t>Reporting Authorisation</t>
  </si>
  <si>
    <t>Full Name (in block capitals)</t>
  </si>
  <si>
    <r>
      <t xml:space="preserve">Title / Position </t>
    </r>
    <r>
      <rPr>
        <sz val="10"/>
        <rFont val="Verdana"/>
        <family val="2"/>
      </rPr>
      <t>(e.g. CEO)</t>
    </r>
  </si>
  <si>
    <t>Signature</t>
  </si>
  <si>
    <t>Date</t>
  </si>
  <si>
    <t>Revised Total Annual Cost Year 3</t>
    <phoneticPr fontId="12" type="noConversion"/>
  </si>
  <si>
    <t>Difference</t>
    <phoneticPr fontId="12" type="noConversion"/>
  </si>
  <si>
    <t xml:space="preserve">Bank balance as at: </t>
    <phoneticPr fontId="12" type="noConversion"/>
  </si>
  <si>
    <t>Confirmation of  Total funding received from MFAT</t>
    <phoneticPr fontId="12" type="noConversion"/>
  </si>
  <si>
    <t>SUMMARY  OF  FUNDING</t>
    <phoneticPr fontId="12" type="noConversion"/>
  </si>
  <si>
    <t xml:space="preserve">less: total spent as noted above </t>
    <phoneticPr fontId="12" type="noConversion"/>
  </si>
  <si>
    <t xml:space="preserve"> Original Payment ('000s) NZD</t>
    <phoneticPr fontId="4" type="noConversion"/>
  </si>
  <si>
    <t xml:space="preserve"> Revised Payment ('000s) NZD</t>
    <phoneticPr fontId="4" type="noConversion"/>
  </si>
  <si>
    <t>Total  balance  available</t>
    <phoneticPr fontId="12" type="noConversion"/>
  </si>
  <si>
    <t>End of Year 1</t>
    <phoneticPr fontId="12" type="noConversion"/>
  </si>
  <si>
    <t>Total Funding Required per updated costed workplan</t>
    <phoneticPr fontId="12" type="noConversion"/>
  </si>
  <si>
    <t xml:space="preserve"> </t>
    <phoneticPr fontId="12" type="noConversion"/>
  </si>
  <si>
    <t xml:space="preserve"> </t>
    <phoneticPr fontId="12" type="noConversion"/>
  </si>
  <si>
    <t xml:space="preserve"> Payment ('000s) NZD</t>
    <phoneticPr fontId="4" type="noConversion"/>
  </si>
  <si>
    <t>Actual</t>
    <phoneticPr fontId="12" type="noConversion"/>
  </si>
  <si>
    <t xml:space="preserve">Year 2 </t>
    <phoneticPr fontId="12" type="noConversion"/>
  </si>
  <si>
    <r>
      <t>Output</t>
    </r>
    <r>
      <rPr>
        <i/>
        <sz val="10"/>
        <rFont val="Verdana"/>
        <family val="2"/>
      </rPr>
      <t xml:space="preserve"> (i.e. explanation of what will be produced)</t>
    </r>
    <phoneticPr fontId="4" type="noConversion"/>
  </si>
  <si>
    <t xml:space="preserve"> </t>
    <phoneticPr fontId="4" type="noConversion"/>
  </si>
  <si>
    <t xml:space="preserve"> Year 1</t>
    <phoneticPr fontId="4" type="noConversion"/>
  </si>
  <si>
    <t>Year 2</t>
    <phoneticPr fontId="4" type="noConversion"/>
  </si>
  <si>
    <t>Year 3</t>
    <phoneticPr fontId="4" type="noConversion"/>
  </si>
  <si>
    <t>NZD</t>
    <phoneticPr fontId="4" type="noConversion"/>
  </si>
  <si>
    <t>Indicative budget by year ('000's)</t>
    <phoneticPr fontId="4" type="noConversion"/>
  </si>
  <si>
    <t xml:space="preserve"> </t>
  </si>
  <si>
    <t xml:space="preserve"> </t>
    <phoneticPr fontId="4" type="noConversion"/>
  </si>
  <si>
    <t xml:space="preserve"> </t>
    <phoneticPr fontId="4" type="noConversion"/>
  </si>
  <si>
    <t>Year 1</t>
    <phoneticPr fontId="4" type="noConversion"/>
  </si>
  <si>
    <t>Year 2</t>
    <phoneticPr fontId="4" type="noConversion"/>
  </si>
  <si>
    <t>Year 3</t>
    <phoneticPr fontId="4" type="noConversion"/>
  </si>
  <si>
    <t>Payment calculation (low risk)</t>
    <phoneticPr fontId="4" type="noConversion"/>
  </si>
  <si>
    <t>Due on or before</t>
    <phoneticPr fontId="4" type="noConversion"/>
  </si>
  <si>
    <t>Total Payments (equal total Cost)</t>
    <phoneticPr fontId="4" type="noConversion"/>
  </si>
  <si>
    <t>Output No.</t>
    <phoneticPr fontId="4" type="noConversion"/>
  </si>
  <si>
    <t>Description (Output 2)</t>
    <phoneticPr fontId="4" type="noConversion"/>
  </si>
  <si>
    <t>Description (Output 3)</t>
    <phoneticPr fontId="4" type="noConversion"/>
  </si>
  <si>
    <t>Description (Output 4)</t>
    <phoneticPr fontId="4" type="noConversion"/>
  </si>
  <si>
    <t xml:space="preserve">Total Annual </t>
  </si>
  <si>
    <t>Tranche One</t>
  </si>
  <si>
    <t xml:space="preserve">Tranche Two </t>
  </si>
  <si>
    <t>Funding for 12 months</t>
  </si>
  <si>
    <t xml:space="preserve">Tranche Three </t>
  </si>
  <si>
    <t>a. No gifts</t>
  </si>
  <si>
    <t>Start Date</t>
  </si>
  <si>
    <t>End date</t>
  </si>
  <si>
    <t>Quarter 1</t>
  </si>
  <si>
    <t>Quarter 2</t>
  </si>
  <si>
    <t>Quarter 3</t>
  </si>
  <si>
    <t>Quarter 4</t>
  </si>
  <si>
    <t>Output</t>
  </si>
  <si>
    <t>Total Cost</t>
  </si>
  <si>
    <t>No.</t>
  </si>
  <si>
    <t>Exchange Rate</t>
  </si>
  <si>
    <t>Year 4</t>
  </si>
  <si>
    <t>Year 5</t>
  </si>
  <si>
    <t>NZD</t>
  </si>
  <si>
    <t>Year 1 Budget (FXD)</t>
  </si>
  <si>
    <t>Year 2 Budget (FXD)</t>
  </si>
  <si>
    <t>Year 3 (FXD)</t>
  </si>
  <si>
    <t>Year 4 (FXD)</t>
  </si>
  <si>
    <t>Year 5 (FXD)</t>
  </si>
  <si>
    <t>chk</t>
  </si>
  <si>
    <t>TABLE 2: Summary  Table of Outputs for Contract if in FXD dollars</t>
  </si>
  <si>
    <t>Year 4 Budget reforecast</t>
  </si>
  <si>
    <t>Year 5 Budget reforecast</t>
  </si>
  <si>
    <t>Original  Budget per contract Year 4</t>
  </si>
  <si>
    <t>Revised Total Annual Cost Year 4</t>
  </si>
  <si>
    <t>Original  Budget per contract Year 5</t>
  </si>
  <si>
    <t>Revised Total Annual Cost Year 5</t>
  </si>
  <si>
    <t>Total Payments (equal total Cost)</t>
  </si>
  <si>
    <t>To do this, we require the following additional information:</t>
  </si>
  <si>
    <t>1.  Details of Sensitive expenditure</t>
  </si>
  <si>
    <t>Yes/no/comment</t>
  </si>
  <si>
    <t>a. Class of travel used throughout the budget (should be economy)</t>
  </si>
  <si>
    <t>b. Salaries (including all allowances) of any key personnel that are included in the annual costed workplan</t>
  </si>
  <si>
    <t>c. Is any Koha to be paid, including total and reason for it</t>
  </si>
  <si>
    <t>d. Any entertainment/refreshment costs including total, description and reason for it</t>
  </si>
  <si>
    <t>e. Estimated accommodation rates (when not included in per diems)</t>
  </si>
  <si>
    <t>5. Confirmation that no expenditure is included in these budgets that will not be approved by MFAT:</t>
  </si>
  <si>
    <t>b. No alcohol</t>
  </si>
  <si>
    <t>d. No expenses that would be considered personal and not related to the grant activity e.g. hotel charges for items such as television, video hire, gym use etc</t>
  </si>
  <si>
    <t xml:space="preserve">7. If you have included any contingency in the forecast costs and how much </t>
  </si>
  <si>
    <t>Original Budget</t>
  </si>
  <si>
    <t>Revised Budget</t>
  </si>
  <si>
    <t>Variation</t>
  </si>
  <si>
    <t>% Variation</t>
  </si>
  <si>
    <t>MFAT is required to assess the reasonableness, cost effectivenss and value for money. In addition also the completeness and accuracy of the budgeted cost of outputs.  Please update for any changes to the Original Information &amp; Disclosures (by category).</t>
  </si>
  <si>
    <t>Total
($'000)
NZD</t>
  </si>
  <si>
    <t>Additional Information &amp; Disclosures</t>
  </si>
  <si>
    <t>Projected Expenditure for this year</t>
  </si>
  <si>
    <t>End of Year 2</t>
  </si>
  <si>
    <t>End of Year 3</t>
  </si>
  <si>
    <t>End of Year 4</t>
  </si>
  <si>
    <t>3.  List of assets and equipment that will be purchased costing over $1000 (per item).  Provide details below.</t>
  </si>
  <si>
    <t>Description</t>
  </si>
  <si>
    <t>Rate</t>
  </si>
  <si>
    <t>3. List of Assets and Equipment greater than $1000.</t>
  </si>
  <si>
    <t>6. List of Subcontractors</t>
  </si>
  <si>
    <t>Procurement Method</t>
  </si>
  <si>
    <t>Value</t>
  </si>
  <si>
    <t>Detailed Supplementary Information (if applicable)</t>
  </si>
  <si>
    <t>Under each sub-output, provide a detailed description of what resources will be used to deliver the outputs:</t>
  </si>
  <si>
    <t>Organisation</t>
  </si>
  <si>
    <t>Matched Funding - NZ or Other Organisations in-kind contributions</t>
  </si>
  <si>
    <t>Matched Funding - NZ or Other Organisations cash contributions</t>
  </si>
  <si>
    <t>Interest Revenue</t>
  </si>
  <si>
    <t>Total Other Revenue (NZ GST exclusive)</t>
  </si>
  <si>
    <t>% of total</t>
  </si>
  <si>
    <t>From</t>
  </si>
  <si>
    <t xml:space="preserve">Funding split % </t>
  </si>
  <si>
    <t>Funding split % accum</t>
  </si>
  <si>
    <t>Total Activity Cost (NZD)</t>
  </si>
  <si>
    <t xml:space="preserve">TABLE 1: High Level Activity Budget for Activity Design Document (in NZD and GST exclusive) </t>
  </si>
  <si>
    <t>Funded by:</t>
  </si>
  <si>
    <t>Total Incountry outputs in NZD at current rate</t>
  </si>
  <si>
    <t>Total Indirect management costs in NZD at current rate</t>
  </si>
  <si>
    <t>Other Revenue in NZD</t>
  </si>
  <si>
    <t>Total NZD</t>
  </si>
  <si>
    <t>Total MFAT Contribution (NZD)</t>
  </si>
  <si>
    <t>Management costs as a % of Total Activity</t>
  </si>
  <si>
    <t>Total Indirect Costs in New Zealand and in country (NZD )</t>
  </si>
  <si>
    <t>Total Activity Cost (NZD and GST exclusive)</t>
  </si>
  <si>
    <t>Indirect management costs in New Zealand (NZD)</t>
  </si>
  <si>
    <t>Indirect management costs in country (FXD)</t>
  </si>
  <si>
    <t>FX</t>
  </si>
  <si>
    <t>Check (must be nil)</t>
  </si>
  <si>
    <t>Total Cost of Activity  NZD</t>
  </si>
  <si>
    <t>High Level Budget by Year (NZD)</t>
  </si>
  <si>
    <t>Other (e.g. fx gains if reforecasting, non applicant contributions)</t>
  </si>
  <si>
    <t>Total Cost of Activity FXD</t>
  </si>
  <si>
    <t>IndicativeCost of Activity  NZD</t>
  </si>
  <si>
    <t>Using the Template</t>
  </si>
  <si>
    <t>Spreadsheets</t>
  </si>
  <si>
    <t>Entering data</t>
  </si>
  <si>
    <t>Use the footnotes table at the bottom of the template where it is necessary to provide explanation for any costs.</t>
  </si>
  <si>
    <t>Modifying the template</t>
  </si>
  <si>
    <t>Whenever you modify the template, check to ensure formulae and formatting are set up the way you want.</t>
  </si>
  <si>
    <t>Rows:</t>
  </si>
  <si>
    <t>- When adding rows you will need to adjust the cost line numbering.</t>
  </si>
  <si>
    <t>- If you want to add another output section, copy the rows from an entire blank output section (from output description to the black line). Then, without moving the cursor, right click and choose “insert copied cells”.</t>
  </si>
  <si>
    <t>Columns:</t>
  </si>
  <si>
    <t>- You should not need to insert columns. However, if you do, copy the cells that contain the formula you want the new column to contain, and “insert copied cells” then select “shift cells to right”. If you want a blank column, simply “insert” a new column.</t>
  </si>
  <si>
    <t>Budget Column</t>
  </si>
  <si>
    <t>Indicative Percentage</t>
  </si>
  <si>
    <t>DIRECT COSTS</t>
  </si>
  <si>
    <t>This section lists the direct, in-country costs of delivering the Activity on the ground i.e without this Activity none of the costs would exist.</t>
  </si>
  <si>
    <t>INDIRECT COSTS</t>
  </si>
  <si>
    <r>
      <t xml:space="preserve">This section lists costs associated with supporting the Activity.
• These should be fair and reasonable expenses that </t>
    </r>
    <r>
      <rPr>
        <b/>
        <sz val="10"/>
        <rFont val="Arial"/>
        <family val="2"/>
      </rPr>
      <t>relate directly to the implementation of the Activity</t>
    </r>
    <r>
      <rPr>
        <sz val="10"/>
        <rFont val="Arial"/>
        <family val="2"/>
      </rPr>
      <t>.
• It is not the intention that all overhead/operational costs of the office will be covered by the Activity, but only the actual and fair percentage of costs associated with the Activity.</t>
    </r>
  </si>
  <si>
    <t>No more
than 10%</t>
  </si>
  <si>
    <t>Revised Total Cost of Activity fx</t>
  </si>
  <si>
    <t>Revised Total Cost of Activity nzd</t>
  </si>
  <si>
    <t>Original Total Cost of Activity nzd</t>
  </si>
  <si>
    <t>Original Total Cost of Activity fx</t>
  </si>
  <si>
    <t>By end of Year 4</t>
  </si>
  <si>
    <t>By end of Year 5</t>
  </si>
  <si>
    <t>Total Annual Revised</t>
  </si>
  <si>
    <t>Indirect management costs in country</t>
  </si>
  <si>
    <t>Indirect management costs (NZ-based)</t>
  </si>
  <si>
    <r>
      <t>Total</t>
    </r>
    <r>
      <rPr>
        <sz val="10"/>
        <rFont val="Verdana"/>
        <family val="2"/>
      </rPr>
      <t xml:space="preserve"> (GST exclusive)</t>
    </r>
  </si>
  <si>
    <t>Output to be produced</t>
  </si>
  <si>
    <t>Output Completion Date</t>
  </si>
  <si>
    <t>Total funding required from Partnerships Fund</t>
  </si>
  <si>
    <t>Funding Sources</t>
  </si>
  <si>
    <t>Output No.</t>
  </si>
  <si>
    <r>
      <t xml:space="preserve">Total Indicative Costs </t>
    </r>
    <r>
      <rPr>
        <sz val="10"/>
        <rFont val="Verdana"/>
        <family val="2"/>
      </rPr>
      <t>(NZD)</t>
    </r>
  </si>
  <si>
    <t>TABLE 2: Costed Outputs for Term of the Arrangement (for inclusion in contract)</t>
  </si>
  <si>
    <t>Funding for 18 months</t>
  </si>
  <si>
    <t>High Level Budget by Year</t>
  </si>
  <si>
    <t>Total Activity Cost (FXD)</t>
  </si>
  <si>
    <t>Instructions: This is the Summary of Outputs which would normally be included in the Contract. Table 1 is for contracts in NZD equivalent. Table 2 is for contracts in FXD.</t>
  </si>
  <si>
    <t>Other Revenue</t>
  </si>
  <si>
    <t>Indirect management costs in New Zealand</t>
  </si>
  <si>
    <t>End of Year 5</t>
  </si>
  <si>
    <t>The Excel workbook contains a number of spreadsheets which may require data entry:</t>
  </si>
  <si>
    <t>You should only need to enter information into pale blue cells with red font.</t>
  </si>
  <si>
    <t>The Summary Table of Budgets will pull costs from the budget, and should not be adjusted unless an error is apparent.</t>
  </si>
  <si>
    <t>The templates are protected to prevent accidental changes to formulas.</t>
  </si>
  <si>
    <t>To unprotect the spreadsheet select the Review tab from the top menu and click on the "Unprotect Sheet" button</t>
  </si>
  <si>
    <t>There is no password to protect or unprotect the sheet.</t>
  </si>
  <si>
    <t>Output Number</t>
  </si>
  <si>
    <t>Specify the the relevant output number in this column in this column.</t>
  </si>
  <si>
    <t>End Date</t>
  </si>
  <si>
    <t>Enter name of Organisation</t>
  </si>
  <si>
    <t>Activity Name</t>
  </si>
  <si>
    <t>Enter name of Activity</t>
  </si>
  <si>
    <t>Currency Workplan prepared in</t>
  </si>
  <si>
    <t>FX to NZD exchange rate</t>
  </si>
  <si>
    <t>Version Number</t>
  </si>
  <si>
    <t xml:space="preserve">Dated: </t>
  </si>
  <si>
    <t>Enter date of submission</t>
  </si>
  <si>
    <t>Enter most recent version number to enable version control</t>
  </si>
  <si>
    <t>Outputs 1 - 10</t>
  </si>
  <si>
    <t>Enter amounts in blue cells by quarter in FXD</t>
  </si>
  <si>
    <t>Enter amounts in blue cells by quarter in NZD</t>
  </si>
  <si>
    <r>
      <t xml:space="preserve">This is the total cost of the input over the full period of the Activity, in NZD.
This amount is </t>
    </r>
    <r>
      <rPr>
        <b/>
        <sz val="11"/>
        <rFont val="Arial"/>
        <family val="2"/>
      </rPr>
      <t xml:space="preserve">automatically calculated </t>
    </r>
    <r>
      <rPr>
        <sz val="10"/>
        <rFont val="Arial"/>
        <family val="2"/>
      </rPr>
      <t xml:space="preserve">if all data is provided under the
categories above.
</t>
    </r>
  </si>
  <si>
    <r>
      <t xml:space="preserve">This is the MFAT Contribution (net cost) by quarter of the activity.  This amount is </t>
    </r>
    <r>
      <rPr>
        <b/>
        <sz val="11"/>
        <rFont val="Arial"/>
        <family val="2"/>
      </rPr>
      <t>automatically calculated</t>
    </r>
    <r>
      <rPr>
        <sz val="10"/>
        <rFont val="Arial"/>
        <family val="2"/>
      </rPr>
      <t>.</t>
    </r>
  </si>
  <si>
    <t>% is dependent on partner type</t>
  </si>
  <si>
    <t>Annual Report and revised Budget supported by detailed suboutputs/tasks - Year 2</t>
  </si>
  <si>
    <t>Annual Report and revised Budget supported by detailed suboutputs/tasks - Year 3</t>
  </si>
  <si>
    <t>Annual Report and revised Budget supported by detailed suboutputs/tasks - Year 4</t>
  </si>
  <si>
    <t>Annual Report and revised Budget supported by detailed suboutputs/tasks - Year 5</t>
  </si>
  <si>
    <t>add: income received</t>
  </si>
  <si>
    <t>Instructions: This is an optional costed work plan template. Complete the areas highlighted in Pale Blue. White and grey cells autopopulate. Additional rows can be added in each section as required.  Expand outputs 6 onwards by pressing on the plus sign. If additional output sections are added, please ensure that formulas continue to add.</t>
  </si>
  <si>
    <t>Direct Output Support Costs</t>
  </si>
  <si>
    <t>No less than
50%</t>
  </si>
  <si>
    <t>No more than
30%</t>
  </si>
  <si>
    <t xml:space="preserve">• These are for in-country costs, not necessarily at the site where the Activity takes places.
• This may be if the New Zealand organisation has a head-office in-country (usually in the capital), or a partner organisation office, from where Activities are co-ordinated and supported.
• If this section is not applicable to the set-up of your Activity, leave it blank.
• These may include salaries and benefits (usually pro-rated costs for support staff such as Procurement, Programme Manager, Finance staff etc), transport and travel, operational or overhead costs. </t>
  </si>
  <si>
    <r>
      <t xml:space="preserve">This section provides a detailed description of what sub-outputs make up each output. A suboutput could include the  materials, equipment, supplies, technical staff or other inputs and activities used to deliver each individual output. The description of outputs and sub-outputs should be consistent in all activity documents including design documents and results measurement tables. Generally if a sub-output is greater than $20,000, consideration should be given to breaking it into smaller components. Further detail on high-value sub-outputs can also be provided in Section 3.4 of the Activity Design Document. Note that assets that have a value of $1000 must be seperately itemised in the worksheet </t>
    </r>
    <r>
      <rPr>
        <i/>
        <sz val="10"/>
        <rFont val="Arial"/>
        <family val="2"/>
      </rPr>
      <t>Additional Information</t>
    </r>
    <r>
      <rPr>
        <sz val="10"/>
        <rFont val="Arial"/>
        <family val="2"/>
      </rPr>
      <t>.</t>
    </r>
  </si>
  <si>
    <t>• These costs relate to NZ-based expenses associated with supporting the implementation of the particular Activity from the New Zealand organisation’s own offices.
• These may include for example salaries and benefits, transport and travel and operational/overhead costs.
• GST is payable on NZ-based expenses and although it does not appear in the costed workplan should be added to invoices.</t>
  </si>
  <si>
    <t>Description (Output 1)</t>
  </si>
  <si>
    <t>A</t>
  </si>
  <si>
    <t>B</t>
  </si>
  <si>
    <t>C</t>
  </si>
  <si>
    <t>C.1</t>
  </si>
  <si>
    <t>C.2</t>
  </si>
  <si>
    <t>C.3</t>
  </si>
  <si>
    <t>C.4</t>
  </si>
  <si>
    <t>B.1</t>
  </si>
  <si>
    <t>B.2</t>
  </si>
  <si>
    <t>B.3</t>
  </si>
  <si>
    <t>B.4</t>
  </si>
  <si>
    <t>A.1</t>
  </si>
  <si>
    <t>A.2</t>
  </si>
  <si>
    <t>A.3</t>
  </si>
  <si>
    <t>A.4</t>
  </si>
  <si>
    <t>4. 'Description of the types of management costs included in items B &amp; C, including % of NZ management costs and % offshore management costs</t>
  </si>
  <si>
    <t>I</t>
  </si>
  <si>
    <t>OUTPUT-SPECIFIC COSTS</t>
  </si>
  <si>
    <t>II</t>
  </si>
  <si>
    <t>III</t>
  </si>
  <si>
    <t>IN-COUNTRY SUPPORT COSTS</t>
  </si>
  <si>
    <t>IV</t>
  </si>
  <si>
    <t>NZ BASED SUPPORT COSTS</t>
  </si>
  <si>
    <t>Expenditure % complete</t>
  </si>
  <si>
    <t>Total Indirect management costs in NZD at current rate &amp; actual rate</t>
  </si>
  <si>
    <t>Total Incountry outputs in NZD at current rate &amp; actual rate</t>
  </si>
  <si>
    <t>Output name as per Results Management Table.</t>
  </si>
  <si>
    <t>Against each sub-output provide the name and a detailed description of what resources will be used to deliver the outputs.</t>
  </si>
  <si>
    <r>
      <t xml:space="preserve">Note that the actual NZD amount spent needs to be entered in the </t>
    </r>
    <r>
      <rPr>
        <b/>
        <sz val="10"/>
        <rFont val="Arial"/>
        <family val="2"/>
      </rPr>
      <t>Total Incountry outputs in NZD at current rate &amp; actual rate</t>
    </r>
    <r>
      <rPr>
        <sz val="10"/>
        <rFont val="Arial"/>
        <family val="2"/>
      </rPr>
      <t xml:space="preserve"> and also </t>
    </r>
    <r>
      <rPr>
        <b/>
        <sz val="10"/>
        <rFont val="Arial"/>
        <family val="2"/>
      </rPr>
      <t xml:space="preserve">Total Indirect management costs in NZD at current rate &amp; actual rate </t>
    </r>
    <r>
      <rPr>
        <sz val="10"/>
        <rFont val="Arial"/>
        <family val="2"/>
      </rPr>
      <t>rows</t>
    </r>
  </si>
  <si>
    <t>Explanation of variances where over 10%</t>
  </si>
  <si>
    <t>Note if permanent or timing difference and impact on total Activity cost</t>
  </si>
  <si>
    <t>Identify if the variance is timing related or permanent (ie will not occur)</t>
  </si>
  <si>
    <t>Year X Budget reforecast</t>
  </si>
  <si>
    <t xml:space="preserve">Explanation of changes in reforecast </t>
  </si>
  <si>
    <t>Bank Balance as at:</t>
  </si>
  <si>
    <t>Date of confirmed bank balance</t>
  </si>
  <si>
    <t>Full Name (in Block Capitals)</t>
  </si>
  <si>
    <t>Name of person approving this Annual Report</t>
  </si>
  <si>
    <t>Title/Position (eg CEO)</t>
  </si>
  <si>
    <t>Date of approval of Annual Report</t>
  </si>
  <si>
    <t>Bank Balance held in NZD</t>
  </si>
  <si>
    <t>Bank Balance NZD</t>
  </si>
  <si>
    <t>Balance of funds held in NZD</t>
  </si>
  <si>
    <t>Bank Balance FXD</t>
  </si>
  <si>
    <t xml:space="preserve">Balance of funds held in FXD </t>
  </si>
  <si>
    <t>Received</t>
  </si>
  <si>
    <t>Less: NZ Spend</t>
  </si>
  <si>
    <t>Add: Other Income</t>
  </si>
  <si>
    <t>NZ Bank Balance</t>
  </si>
  <si>
    <t>Transferred Offshore</t>
  </si>
  <si>
    <t>Less: FXD Spend</t>
  </si>
  <si>
    <t>FXD Bank Balance</t>
  </si>
  <si>
    <t>1. Original Budget Template</t>
  </si>
  <si>
    <t>1. Budget Guidance for Completing the Original Budget Template</t>
  </si>
  <si>
    <t>The following information is required to be entered in the Original Budget Template:</t>
  </si>
  <si>
    <t>7. Add Info &amp; Disclosures - information on sensitive expenditure, assets purchased, per-diem rates used and sub-contractors</t>
  </si>
  <si>
    <t>Indicate the Start Date of the Output</t>
  </si>
  <si>
    <t>Indicate the End Date of the Output</t>
  </si>
  <si>
    <t>Enter amounts in blue cells by quarter in NZD.  Please note the total matched funding contribution is otbe split between cash and in-kind as set out in the "Budget Sections" section below</t>
  </si>
  <si>
    <t>Budget Sections</t>
  </si>
  <si>
    <t>Description and Policy Guidance</t>
  </si>
  <si>
    <r>
      <t xml:space="preserve">This section provides a detailed description of in-country costs (usually at the particular geographical site where the Activity takes place) that will be used in the delivery of </t>
    </r>
    <r>
      <rPr>
        <b/>
        <sz val="10"/>
        <rFont val="Arial"/>
        <family val="2"/>
      </rPr>
      <t>all</t>
    </r>
    <r>
      <rPr>
        <sz val="10"/>
        <rFont val="Arial"/>
        <family val="2"/>
      </rPr>
      <t xml:space="preserve"> outputs. These costs can not easily be attributed to individual outputs e.g. evaluation activities, operational costs for an office on site, capital equipment etc. They cannot cover general overhead or operational expenses.  This section is not required where all costs are allocated.</t>
    </r>
  </si>
  <si>
    <t>General Notes</t>
  </si>
  <si>
    <t>2. Summary Annual Report Yr X</t>
  </si>
  <si>
    <t>3. Summary Annual Report Yr X - Reforecast</t>
  </si>
  <si>
    <t>Position of person approving this Annual Report</t>
  </si>
  <si>
    <t>Signature of person approving report (note a scanned, signed pdf and an unsigned electronic version (in Excel) of the report is required to be submitted by email)</t>
  </si>
  <si>
    <t>Enter the actual amount spent against the sub-output in the currency it was budgeted (FXD/NZD) in the blue cells.</t>
  </si>
  <si>
    <t>Enter a brief explanation where the sub-output variance for the year is over 10%</t>
  </si>
  <si>
    <t xml:space="preserve">Enter a brief explanation regarding any change in forecast greater than 10%. </t>
  </si>
  <si>
    <t>Enter exchange rate assumption between FX and New Zealand Dollar (NZD) for the next year forecast where the rate assumption has changed.  The local currency (FXD) budget will automatically be revalued with the new FXD rate to show any difference in the NZD value of the activity for information and discussion.</t>
  </si>
  <si>
    <t xml:space="preserve">It is highly recommended that you protect the entire agreed budget version that is approved and contracted to avoid any subsequent changes being made.  Future forecast changes are to be made in the Summary and Report &amp; Forecast update sheets.
Guidance on how to move budgets between outputs please refer to your contract.
Guidance relating to foreign currency, treatment of profit etc is separately available from the NZAid website
</t>
  </si>
  <si>
    <t xml:space="preserve">Payment calculation </t>
  </si>
  <si>
    <t>ACTIVITY INFORMATION</t>
  </si>
  <si>
    <t>TOTAL ACTIVITY COST</t>
  </si>
  <si>
    <t>ANNUAL REPORTING</t>
  </si>
  <si>
    <t>Output No.</t>
    <phoneticPr fontId="4" type="noConversion"/>
  </si>
  <si>
    <r>
      <t>Output</t>
    </r>
    <r>
      <rPr>
        <i/>
        <sz val="10"/>
        <rFont val="Verdana"/>
        <family val="2"/>
      </rPr>
      <t xml:space="preserve"> (i.e. explanation of what will be produced)</t>
    </r>
  </si>
  <si>
    <t>Year 1</t>
    <phoneticPr fontId="4" type="noConversion"/>
  </si>
  <si>
    <t>Year 2</t>
    <phoneticPr fontId="4" type="noConversion"/>
  </si>
  <si>
    <t>Year 3</t>
    <phoneticPr fontId="12" type="noConversion"/>
  </si>
  <si>
    <t>Year 3</t>
    <phoneticPr fontId="4" type="noConversion"/>
  </si>
  <si>
    <t>Budget</t>
    <phoneticPr fontId="12" type="noConversion"/>
  </si>
  <si>
    <t>Explanation of Variances where over 10%</t>
    <phoneticPr fontId="12" type="noConversion"/>
  </si>
  <si>
    <t>REFORECAST</t>
  </si>
  <si>
    <t>Note if permanent or timing difference and impact on total Activity cost</t>
    <phoneticPr fontId="12" type="noConversion"/>
  </si>
  <si>
    <t>Explanation of change in reforecast</t>
    <phoneticPr fontId="12" type="noConversion"/>
  </si>
  <si>
    <t>Year 2</t>
    <phoneticPr fontId="12" type="noConversion"/>
  </si>
  <si>
    <t>Year 3 Budget reforecast</t>
    <phoneticPr fontId="4" type="noConversion"/>
  </si>
  <si>
    <t>Original  Budget per contract Year 3</t>
    <phoneticPr fontId="12" type="noConversion"/>
  </si>
  <si>
    <t>Year 1</t>
    <phoneticPr fontId="12" type="noConversion"/>
  </si>
  <si>
    <t>Year 2</t>
    <phoneticPr fontId="4" type="noConversion"/>
  </si>
  <si>
    <t>Year 3</t>
    <phoneticPr fontId="12" type="noConversion"/>
  </si>
  <si>
    <t>Original  Budget per contract Year 2</t>
    <phoneticPr fontId="12" type="noConversion"/>
  </si>
  <si>
    <t xml:space="preserve">Revised Total Annual Cost Year 2 </t>
    <phoneticPr fontId="12" type="noConversion"/>
  </si>
  <si>
    <t>Original Budget Template</t>
  </si>
  <si>
    <t>Annual Reporting &amp; Reforecast Template</t>
  </si>
  <si>
    <t>TOTAL ACTIVITY COST SECTION</t>
  </si>
  <si>
    <t>This section is for information only and provides an update of the Revised Activity Cost compared to the Original Activity Budget in both NZD and FXD.  If for example you were expecting a permanent difference in a FXD output this would show a difference between the Original Total Activity Cost and the Revised Activity Cost.  If you had a variation caused by a timing difference which had been reforecast into a future period there would be no variance between Original and Revised Total Activity Cost for that output.</t>
  </si>
  <si>
    <t>ANNUAL REPORTING SECTION</t>
  </si>
  <si>
    <t>REFORECASTING SECTION</t>
  </si>
  <si>
    <r>
      <t xml:space="preserve">These cells are automatically populated by the original budget from the previous sheet.  If necessary update quarterly forecasts to reflect any changes to budgeted sub-outputs by overwriting the pre-populated cells in </t>
    </r>
    <r>
      <rPr>
        <u/>
        <sz val="10"/>
        <rFont val="Arial"/>
        <family val="2"/>
      </rPr>
      <t>this</t>
    </r>
    <r>
      <rPr>
        <sz val="10"/>
        <rFont val="Arial"/>
        <family val="2"/>
      </rPr>
      <t xml:space="preserve"> worksheet </t>
    </r>
    <r>
      <rPr>
        <b/>
        <sz val="10"/>
        <rFont val="Arial"/>
        <family val="2"/>
      </rPr>
      <t>(Do not change the original budget)</t>
    </r>
    <r>
      <rPr>
        <sz val="10"/>
        <rFont val="Arial"/>
        <family val="2"/>
      </rPr>
      <t>.  New sub-outputs should be entered in the relevant Summary Annual Report.
For example if you had a variation in your Year 1 Annual Report caused by a timing difference you need to reforecast in the outer years when that timing variation was now expected to occur by writing over the automatically populated cells.  This information would then flow through to the forecast amounts in future Annual Reports.</t>
    </r>
  </si>
  <si>
    <t>FX Currency 1 to NZD exchange rate</t>
  </si>
  <si>
    <t>FX Currency 2 to NZD exchange rate</t>
  </si>
  <si>
    <t>Annual Report and revised Budget supported by detailed suboutputs/tasks - Year 1 &amp; 9 mths</t>
  </si>
  <si>
    <t>Currency</t>
  </si>
  <si>
    <t>Currency 1 Workplan prepared in</t>
  </si>
  <si>
    <t>Currency 2 Workplan prepared in</t>
  </si>
  <si>
    <t>Source</t>
  </si>
  <si>
    <t>Total Incountry outputs in FXD 1</t>
  </si>
  <si>
    <t>Total Incountry outputs in FXD 2</t>
  </si>
  <si>
    <t>Total Indirect management costs in FXD 1</t>
  </si>
  <si>
    <t>Total Indirect management costs in FXD 2</t>
  </si>
  <si>
    <t>Tranche Five</t>
  </si>
  <si>
    <t>Foreign Currency</t>
  </si>
  <si>
    <t>Enter exchange rate assumption between FX and New Zealand Dollar (NZD).  If using two rates please enter each applicable rate.</t>
  </si>
  <si>
    <t>Enter the name of the Foreign Currency (FX) that budget amounts are entered in.  If using two rates please indicate each type of currency.</t>
  </si>
  <si>
    <r>
      <t xml:space="preserve">Enter the source of your FX currency rate and the date obtained for each currency used.  Eg </t>
    </r>
    <r>
      <rPr>
        <i/>
        <sz val="10"/>
        <rFont val="Arial"/>
        <family val="2"/>
      </rPr>
      <t>www.oanda.com 25 March 2014</t>
    </r>
  </si>
  <si>
    <t>• These revenues relate to income contributing to the activity and include:
• Matched Funding - NZ or Other Organisations cash contributions
• Matched Funding - NZ or Other Organisations in-kind contributions
• Interest Revenue - indicate indicative rate where funds are "mixed" with other donor contributions
• Activity income   Other (e.g. fx gains if reforecasting, non applicant contributions)</t>
  </si>
  <si>
    <t>Enter the name of the Foreign Currenc(ies) (FX), that budget amounts are entered in</t>
  </si>
  <si>
    <t>The actual expenditure for the current year can be entered by quarter to allow comparison with the quarterly budget information provided.</t>
  </si>
  <si>
    <t>9 month Reporting</t>
  </si>
  <si>
    <r>
      <t xml:space="preserve">The </t>
    </r>
    <r>
      <rPr>
        <i/>
        <sz val="10"/>
        <rFont val="Arial"/>
        <family val="2"/>
      </rPr>
      <t>Summary Report - Yr 1 &amp; 9 mth</t>
    </r>
    <r>
      <rPr>
        <sz val="10"/>
        <rFont val="Arial"/>
        <family val="2"/>
      </rPr>
      <t xml:space="preserve"> </t>
    </r>
    <r>
      <rPr>
        <sz val="10"/>
        <rFont val="Arial"/>
        <family val="2"/>
      </rPr>
      <t>is to be used for both the Annual Report at the end of Year 1 and also the 9 month interim report.  Enter information for the first 9 months in the budget currency and also the NZD equivalent.</t>
    </r>
  </si>
  <si>
    <t>Year X Actual</t>
  </si>
  <si>
    <t>This will default to Currency 1.  Select 2 from the drop-down list if using a second foreign currency for that Output</t>
  </si>
  <si>
    <r>
      <t xml:space="preserve">There is the option of using up to two foreign currencies for </t>
    </r>
    <r>
      <rPr>
        <i/>
        <sz val="10"/>
        <rFont val="Arial"/>
        <family val="2"/>
      </rPr>
      <t>Output Specific Costs</t>
    </r>
    <r>
      <rPr>
        <sz val="10"/>
        <rFont val="Arial"/>
        <family val="2"/>
      </rPr>
      <t xml:space="preserve">, </t>
    </r>
    <r>
      <rPr>
        <i/>
        <sz val="10"/>
        <rFont val="Arial"/>
        <family val="2"/>
      </rPr>
      <t>Direct Activity Support Costs</t>
    </r>
    <r>
      <rPr>
        <sz val="10"/>
        <rFont val="Arial"/>
        <family val="2"/>
      </rPr>
      <t xml:space="preserve"> and </t>
    </r>
    <r>
      <rPr>
        <i/>
        <sz val="10"/>
        <rFont val="Arial"/>
        <family val="2"/>
      </rPr>
      <t>In-Country Support Costs</t>
    </r>
    <r>
      <rPr>
        <sz val="10"/>
        <rFont val="Arial"/>
        <family val="2"/>
      </rPr>
      <t>.  If using a second currency please select the Currency "2" located next to the Output Description (ColumnB) in the Original Budget Template.  Note that you can only use one foreign currency type for each Outuput. If you require a 3rd foreign currency in your budget please contact your Activity Manager to discuss available options.</t>
    </r>
  </si>
  <si>
    <t>DIRECT OUTPUT SUPPORT COSTS</t>
  </si>
  <si>
    <t>2. List of per diem rates</t>
  </si>
  <si>
    <t>V</t>
  </si>
  <si>
    <t>OTHER REVENUE</t>
  </si>
  <si>
    <t>III. IN-COUNTRY SUPPORT COSTS
Indirect management costs in country (FXD)</t>
  </si>
  <si>
    <t>IV. NZ BASED SUPPORT COSTS
Indirect management costs in New Zealand (NZD)</t>
  </si>
  <si>
    <t>I. OUTPUT SPECIFIC COSTS</t>
  </si>
  <si>
    <r>
      <t xml:space="preserve">II. DIRECT OUTPUT SUPPORT COSTS </t>
    </r>
    <r>
      <rPr>
        <i/>
        <sz val="8"/>
        <rFont val="Arial"/>
        <family val="2"/>
      </rPr>
      <t>(also known as Non-output specific costs/Management costs)</t>
    </r>
  </si>
  <si>
    <t>V. OTHER REVENUE</t>
  </si>
  <si>
    <t>c. No meals for other people (except as noted above)</t>
  </si>
  <si>
    <t xml:space="preserve">MFAT is required to assess the reasonableness, cost effectivenss and value for money. In addition to the completeness and accuracy of the budgeted cost of outputs </t>
  </si>
  <si>
    <t>2. List of entities’ per diem rates or meal allowance rates included in calculation of the annual costed workplan (the rates available on MFAT’s website should be used http://www.aid.govt.nz/contracts/per-diems/, but if not using this please give details below)</t>
  </si>
  <si>
    <t>6. List of subcontractors to deliver outputs and procurement method used to appoint them (e.g. open tender, Request for Service, closed tender etc). Provide details below.</t>
  </si>
  <si>
    <t>Bank Balance held in FXD 1</t>
  </si>
  <si>
    <t>Bank Balance held in FXD 2</t>
  </si>
  <si>
    <t>Indicative Rate Calculation</t>
  </si>
  <si>
    <t>FX 1</t>
  </si>
  <si>
    <t>FX 2</t>
  </si>
  <si>
    <t>Avg Indicative Rate</t>
  </si>
  <si>
    <t>Gain/(Loss) at Original Budget Rate</t>
  </si>
  <si>
    <t>Balance and Expenditure</t>
  </si>
  <si>
    <t>Original Budget Rate</t>
  </si>
  <si>
    <t>NZD Equivalent</t>
  </si>
  <si>
    <t>Gain/(Loss)</t>
  </si>
  <si>
    <t>Gain/(Loss) at Prior YR  Budget Rate</t>
  </si>
  <si>
    <t>Prior Year Budget Rate</t>
  </si>
  <si>
    <t>Foreign Currency Calculations</t>
  </si>
  <si>
    <t>Actuals</t>
  </si>
  <si>
    <t>To Date</t>
  </si>
  <si>
    <t>Budget</t>
  </si>
  <si>
    <t>Variance</t>
  </si>
  <si>
    <t>Full Project</t>
  </si>
  <si>
    <t>Direct Costs</t>
  </si>
  <si>
    <t>In-Country Support Costs</t>
  </si>
  <si>
    <t>NZ Based Support Costs</t>
  </si>
  <si>
    <t>Total Activity Cost</t>
  </si>
  <si>
    <t>Total MFAT Contribution</t>
  </si>
  <si>
    <t>Revised</t>
  </si>
  <si>
    <t>Expenditure Summary (NZD)</t>
  </si>
  <si>
    <t>Description - suboutputs/tasks/expense type</t>
  </si>
  <si>
    <t>Grant (Partnerships Fund) Costed Workplan -  Outputs supported by detailed suboutputs/tasks</t>
  </si>
  <si>
    <t>GBQQ.1</t>
  </si>
  <si>
    <t>Original Version</t>
  </si>
  <si>
    <t>Version History</t>
  </si>
  <si>
    <t>Original Partnerships Grant/Output Supported by Detailed Inputs/ Budget quarterly/Reporting quarterly/Payments 18/12/12/12/6</t>
  </si>
  <si>
    <t>Funding for 6 months</t>
  </si>
  <si>
    <t>Overview</t>
  </si>
  <si>
    <t>Partnerships Fund Grant Budget Template Guidance</t>
  </si>
  <si>
    <t>This template is to be used for a Grant Funding Arrangement (GFA) where the partner is implementing the activity.</t>
  </si>
  <si>
    <t>monthly intervals.  This template is not to be used with Requests for Proposal.</t>
  </si>
  <si>
    <t>This version of the template is to be used where grant payments are made initially for 18 months on signing and then at 12</t>
  </si>
  <si>
    <t>2. Progress Financial Report - Yr 1 (and updated forecast for remainder of Activity life)</t>
  </si>
  <si>
    <t>3. Progress Financial Report - Yr 2 (and updated forecast for remainder of Activity life)</t>
  </si>
  <si>
    <t>4. Progress Financial Report - Yr 3 (and updated forecast for remainder of Activity life)</t>
  </si>
  <si>
    <t>5. Progress Financial Report - Yr 4 (and updated forecast for remainder of Activity life)</t>
  </si>
  <si>
    <t>6. Progress Financial Report - Yr 5 (and updated forecast for remainder of Activity life)</t>
  </si>
  <si>
    <t>The following information is required to be entered in the Progress Financial Report Yr X (where X is the year being reported on):</t>
  </si>
  <si>
    <t>Jan to Mar</t>
  </si>
  <si>
    <t>Apr to Jun</t>
  </si>
  <si>
    <t>- If you need to use more rows in any section, they must be added into the “Original Budget Template” and all “Progress Financial Report” sheets at the same time by grouping them together. Before starting make sure you unprotect all the sheets you are going to group. To group multiple sheets click the tab for the first sheet, then hold down “CTRL” while you click on the tabs of the other sheets you want to select.  Highlight and copy a blank row, and while staying on the same row, right click and choose “insert copied cells”. This will ensure the formulae are copied and will incorporate the new row into the sub-totals.  To cancel the selection of multiple worksheets click on any unselected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</si>
</sst>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4" formatCode="_-&quot;$&quot;* #,##0.00_-;\-&quot;$&quot;* #,##0.00_-;_-&quot;$&quot;* &quot;-&quot;??_-;_-@_-"/>
    <numFmt numFmtId="43" formatCode="_-* #,##0.00_-;\-* #,##0.00_-;_-* &quot;-&quot;??_-;_-@_-"/>
    <numFmt numFmtId="164" formatCode="_(&quot;$&quot;* #,##0_);_(&quot;$&quot;* \(#,##0\);_(&quot;$&quot;* &quot;-&quot;_);_(@_)"/>
    <numFmt numFmtId="165" formatCode="_(&quot;$&quot;* #,##0.00_);_(&quot;$&quot;* \(#,##0.00\);_(&quot;$&quot;* &quot;-&quot;??_);_(@_)"/>
    <numFmt numFmtId="166" formatCode="_(* #,##0.00_);_(* \(#,##0.00\);_(* &quot;-&quot;??_);_(@_)"/>
    <numFmt numFmtId="167" formatCode="_-&quot;$&quot;* #,##0_-;\-&quot;$&quot;* #,##0_-;_-&quot;$&quot;* &quot;-&quot;??_-;_-@_-"/>
    <numFmt numFmtId="168" formatCode="d\-mmm\-yyyy"/>
    <numFmt numFmtId="169" formatCode="mmmm\ d\,\ yyyy"/>
    <numFmt numFmtId="170" formatCode="0.0"/>
    <numFmt numFmtId="171" formatCode="m/d"/>
    <numFmt numFmtId="172" formatCode="_-* #,##0_-;\-* #,##0_-;_-* &quot;-&quot;??_-;_-@_-"/>
    <numFmt numFmtId="173" formatCode="0.0000"/>
    <numFmt numFmtId="174" formatCode="#,##0;\(#,##0\)"/>
    <numFmt numFmtId="175" formatCode="0%;\(0%\)"/>
    <numFmt numFmtId="176" formatCode="0.0%"/>
    <numFmt numFmtId="177" formatCode="_-* #,##0.0000_-;\-* #,##0.0000_-;_-* &quot;-&quot;??_-;_-@_-"/>
    <numFmt numFmtId="178" formatCode="0.000"/>
  </numFmts>
  <fonts count="52" x14ac:knownFonts="1">
    <font>
      <sz val="10"/>
      <name val="Arial"/>
    </font>
    <font>
      <sz val="10"/>
      <name val="Arial"/>
      <family val="2"/>
    </font>
    <font>
      <sz val="10"/>
      <name val="Times New Roman"/>
      <family val="1"/>
    </font>
    <font>
      <b/>
      <sz val="10"/>
      <name val="Times New Roman"/>
      <family val="1"/>
    </font>
    <font>
      <sz val="8"/>
      <name val="Arial"/>
      <family val="2"/>
    </font>
    <font>
      <b/>
      <sz val="10"/>
      <name val="Verdana"/>
      <family val="2"/>
    </font>
    <font>
      <sz val="10"/>
      <name val="Verdana"/>
      <family val="2"/>
    </font>
    <font>
      <sz val="11"/>
      <name val="Verdana"/>
      <family val="2"/>
    </font>
    <font>
      <sz val="16"/>
      <name val="Verdana"/>
      <family val="2"/>
    </font>
    <font>
      <sz val="16"/>
      <name val="Arial"/>
      <family val="2"/>
    </font>
    <font>
      <b/>
      <sz val="10"/>
      <name val="Arial"/>
      <family val="2"/>
    </font>
    <font>
      <b/>
      <sz val="10"/>
      <name val="Arial"/>
      <family val="2"/>
    </font>
    <font>
      <sz val="8"/>
      <name val="Verdana"/>
      <family val="2"/>
    </font>
    <font>
      <i/>
      <sz val="10"/>
      <name val="Verdana"/>
      <family val="2"/>
    </font>
    <font>
      <b/>
      <sz val="14"/>
      <name val="Arial"/>
      <family val="2"/>
    </font>
    <font>
      <b/>
      <sz val="10"/>
      <color indexed="10"/>
      <name val="Verdana"/>
      <family val="2"/>
    </font>
    <font>
      <sz val="10"/>
      <color indexed="10"/>
      <name val="Verdana"/>
      <family val="2"/>
    </font>
    <font>
      <sz val="10"/>
      <color indexed="10"/>
      <name val="Arial"/>
      <family val="2"/>
    </font>
    <font>
      <b/>
      <sz val="8"/>
      <name val="Verdana"/>
      <family val="2"/>
    </font>
    <font>
      <sz val="8"/>
      <name val="Verdana"/>
      <family val="2"/>
    </font>
    <font>
      <sz val="8"/>
      <color indexed="10"/>
      <name val="Verdana"/>
      <family val="2"/>
    </font>
    <font>
      <sz val="10"/>
      <color indexed="8"/>
      <name val="Arial"/>
      <family val="2"/>
    </font>
    <font>
      <sz val="10"/>
      <name val="Arial"/>
      <family val="2"/>
    </font>
    <font>
      <b/>
      <sz val="10"/>
      <name val="Arial"/>
      <family val="2"/>
    </font>
    <font>
      <b/>
      <sz val="10"/>
      <name val="Verdana"/>
      <family val="2"/>
    </font>
    <font>
      <sz val="14"/>
      <name val="Arial"/>
      <family val="2"/>
    </font>
    <font>
      <i/>
      <sz val="12"/>
      <color indexed="48"/>
      <name val="Verdana"/>
      <family val="2"/>
    </font>
    <font>
      <sz val="10"/>
      <color indexed="48"/>
      <name val="Arial"/>
      <family val="2"/>
    </font>
    <font>
      <b/>
      <sz val="14"/>
      <color indexed="48"/>
      <name val="Arial"/>
      <family val="2"/>
    </font>
    <font>
      <b/>
      <sz val="10"/>
      <color indexed="48"/>
      <name val="Arial"/>
      <family val="2"/>
    </font>
    <font>
      <sz val="10"/>
      <color indexed="48"/>
      <name val="Verdana"/>
      <family val="2"/>
    </font>
    <font>
      <b/>
      <sz val="10"/>
      <color indexed="48"/>
      <name val="Verdana"/>
      <family val="2"/>
    </font>
    <font>
      <sz val="10"/>
      <name val="Arial"/>
      <family val="2"/>
    </font>
    <font>
      <sz val="9"/>
      <name val="Arial"/>
      <family val="2"/>
    </font>
    <font>
      <b/>
      <sz val="10"/>
      <name val="Arial"/>
      <family val="2"/>
    </font>
    <font>
      <b/>
      <sz val="8"/>
      <color indexed="10"/>
      <name val="Verdana"/>
      <family val="2"/>
    </font>
    <font>
      <b/>
      <sz val="10"/>
      <color indexed="10"/>
      <name val="Arial"/>
      <family val="2"/>
    </font>
    <font>
      <b/>
      <sz val="11"/>
      <name val="Arial"/>
      <family val="2"/>
    </font>
    <font>
      <i/>
      <sz val="10"/>
      <name val="Arial"/>
      <family val="2"/>
    </font>
    <font>
      <b/>
      <sz val="16"/>
      <name val="Verdana"/>
      <family val="2"/>
    </font>
    <font>
      <b/>
      <sz val="16"/>
      <name val="Arial"/>
      <family val="2"/>
    </font>
    <font>
      <b/>
      <sz val="12"/>
      <name val="Verdana"/>
      <family val="2"/>
    </font>
    <font>
      <sz val="10"/>
      <name val="Arial"/>
      <family val="2"/>
    </font>
    <font>
      <b/>
      <sz val="11"/>
      <name val="Verdana"/>
      <family val="2"/>
    </font>
    <font>
      <b/>
      <sz val="18"/>
      <name val="Arial"/>
      <family val="2"/>
    </font>
    <font>
      <b/>
      <sz val="12"/>
      <name val="Arial"/>
      <family val="2"/>
    </font>
    <font>
      <u/>
      <sz val="10"/>
      <name val="Arial"/>
      <family val="2"/>
    </font>
    <font>
      <i/>
      <sz val="8"/>
      <name val="Arial"/>
      <family val="2"/>
    </font>
    <font>
      <b/>
      <i/>
      <sz val="10"/>
      <name val="Verdana"/>
      <family val="2"/>
    </font>
    <font>
      <sz val="10"/>
      <color rgb="FFFF0000"/>
      <name val="Arial"/>
      <family val="2"/>
    </font>
    <font>
      <sz val="10"/>
      <color rgb="FFFF0000"/>
      <name val="Verdana"/>
      <family val="2"/>
    </font>
    <font>
      <b/>
      <sz val="10"/>
      <color rgb="FFFF0000"/>
      <name val="Verdana"/>
      <family val="2"/>
    </font>
  </fonts>
  <fills count="17">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6"/>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rgb="FFFFC000"/>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3" tint="0.79998168889431442"/>
        <bgColor indexed="64"/>
      </patternFill>
    </fill>
  </fills>
  <borders count="296">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23"/>
      </left>
      <right style="thick">
        <color indexed="23"/>
      </right>
      <top style="thick">
        <color indexed="64"/>
      </top>
      <bottom/>
      <diagonal/>
    </border>
    <border>
      <left style="thin">
        <color indexed="23"/>
      </left>
      <right style="thin">
        <color indexed="23"/>
      </right>
      <top style="thin">
        <color indexed="64"/>
      </top>
      <bottom style="double">
        <color indexed="64"/>
      </bottom>
      <diagonal/>
    </border>
    <border>
      <left/>
      <right/>
      <top/>
      <bottom style="medium">
        <color indexed="23"/>
      </bottom>
      <diagonal/>
    </border>
    <border>
      <left style="thin">
        <color indexed="64"/>
      </left>
      <right/>
      <top/>
      <bottom/>
      <diagonal/>
    </border>
    <border>
      <left/>
      <right/>
      <top style="thick">
        <color indexed="64"/>
      </top>
      <bottom/>
      <diagonal/>
    </border>
    <border>
      <left style="medium">
        <color indexed="64"/>
      </left>
      <right/>
      <top/>
      <bottom/>
      <diagonal/>
    </border>
    <border>
      <left/>
      <right style="medium">
        <color indexed="64"/>
      </right>
      <top/>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top style="thin">
        <color indexed="23"/>
      </top>
      <bottom style="thin">
        <color indexed="23"/>
      </bottom>
      <diagonal/>
    </border>
    <border>
      <left style="thin">
        <color indexed="23"/>
      </left>
      <right style="medium">
        <color indexed="64"/>
      </right>
      <top style="thin">
        <color indexed="64"/>
      </top>
      <bottom style="double">
        <color indexed="64"/>
      </bottom>
      <diagonal/>
    </border>
    <border>
      <left style="thick">
        <color indexed="23"/>
      </left>
      <right style="thick">
        <color indexed="23"/>
      </right>
      <top/>
      <bottom/>
      <diagonal/>
    </border>
    <border>
      <left style="thin">
        <color indexed="23"/>
      </left>
      <right/>
      <top style="thin">
        <color indexed="23"/>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23"/>
      </left>
      <right style="thick">
        <color indexed="23"/>
      </right>
      <top/>
      <bottom style="thick">
        <color indexed="23"/>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medium">
        <color indexed="64"/>
      </bottom>
      <diagonal/>
    </border>
    <border>
      <left style="thin">
        <color indexed="23"/>
      </left>
      <right/>
      <top style="thin">
        <color indexed="23"/>
      </top>
      <bottom style="medium">
        <color indexed="64"/>
      </bottom>
      <diagonal/>
    </border>
    <border>
      <left/>
      <right style="thin">
        <color indexed="23"/>
      </right>
      <top style="thin">
        <color indexed="23"/>
      </top>
      <bottom style="medium">
        <color indexed="64"/>
      </bottom>
      <diagonal/>
    </border>
    <border>
      <left style="thick">
        <color indexed="23"/>
      </left>
      <right style="thick">
        <color indexed="23"/>
      </right>
      <top style="thin">
        <color indexed="23"/>
      </top>
      <bottom style="medium">
        <color indexed="64"/>
      </bottom>
      <diagonal/>
    </border>
    <border>
      <left style="thick">
        <color indexed="23"/>
      </left>
      <right style="thick">
        <color indexed="23"/>
      </right>
      <top style="thin">
        <color indexed="23"/>
      </top>
      <bottom/>
      <diagonal/>
    </border>
    <border>
      <left/>
      <right style="thin">
        <color indexed="23"/>
      </right>
      <top style="thin">
        <color indexed="23"/>
      </top>
      <bottom/>
      <diagonal/>
    </border>
    <border>
      <left style="thin">
        <color indexed="23"/>
      </left>
      <right style="medium">
        <color indexed="64"/>
      </right>
      <top style="thin">
        <color indexed="23"/>
      </top>
      <bottom style="thin">
        <color indexed="23"/>
      </bottom>
      <diagonal/>
    </border>
    <border>
      <left style="thin">
        <color indexed="23"/>
      </left>
      <right style="medium">
        <color indexed="64"/>
      </right>
      <top style="thin">
        <color indexed="23"/>
      </top>
      <bottom style="medium">
        <color indexed="64"/>
      </bottom>
      <diagonal/>
    </border>
    <border>
      <left style="thin">
        <color indexed="23"/>
      </left>
      <right style="medium">
        <color indexed="64"/>
      </right>
      <top style="thin">
        <color indexed="23"/>
      </top>
      <bottom/>
      <diagonal/>
    </border>
    <border>
      <left style="thin">
        <color indexed="23"/>
      </left>
      <right style="thin">
        <color indexed="23"/>
      </right>
      <top/>
      <bottom/>
      <diagonal/>
    </border>
    <border>
      <left style="thin">
        <color indexed="23"/>
      </left>
      <right/>
      <top/>
      <bottom/>
      <diagonal/>
    </border>
    <border>
      <left style="thin">
        <color indexed="23"/>
      </left>
      <right style="medium">
        <color indexed="64"/>
      </right>
      <top/>
      <bottom/>
      <diagonal/>
    </border>
    <border>
      <left style="thin">
        <color indexed="23"/>
      </left>
      <right style="thin">
        <color indexed="23"/>
      </right>
      <top style="thin">
        <color indexed="64"/>
      </top>
      <bottom style="thin">
        <color indexed="64"/>
      </bottom>
      <diagonal/>
    </border>
    <border>
      <left style="thick">
        <color indexed="23"/>
      </left>
      <right style="medium">
        <color indexed="64"/>
      </right>
      <top/>
      <bottom/>
      <diagonal/>
    </border>
    <border>
      <left style="thick">
        <color indexed="23"/>
      </left>
      <right style="thick">
        <color indexed="23"/>
      </right>
      <top/>
      <bottom style="medium">
        <color indexed="64"/>
      </bottom>
      <diagonal/>
    </border>
    <border>
      <left style="thick">
        <color indexed="23"/>
      </left>
      <right style="medium">
        <color indexed="64"/>
      </right>
      <top/>
      <bottom style="medium">
        <color indexed="64"/>
      </bottom>
      <diagonal/>
    </border>
    <border>
      <left/>
      <right/>
      <top style="thin">
        <color indexed="64"/>
      </top>
      <bottom/>
      <diagonal/>
    </border>
    <border>
      <left style="thin">
        <color indexed="23"/>
      </left>
      <right style="medium">
        <color indexed="64"/>
      </right>
      <top/>
      <bottom style="thin">
        <color indexed="23"/>
      </bottom>
      <diagonal/>
    </border>
    <border>
      <left style="thin">
        <color indexed="23"/>
      </left>
      <right style="thin">
        <color indexed="23"/>
      </right>
      <top/>
      <bottom style="medium">
        <color indexed="64"/>
      </bottom>
      <diagonal/>
    </border>
    <border>
      <left/>
      <right/>
      <top style="thick">
        <color indexed="64"/>
      </top>
      <bottom style="thick">
        <color indexed="64"/>
      </bottom>
      <diagonal/>
    </border>
    <border>
      <left style="thin">
        <color indexed="23"/>
      </left>
      <right style="thin">
        <color indexed="23"/>
      </right>
      <top style="thick">
        <color indexed="64"/>
      </top>
      <bottom style="thick">
        <color indexed="64"/>
      </bottom>
      <diagonal/>
    </border>
    <border>
      <left style="thin">
        <color indexed="23"/>
      </left>
      <right style="thick">
        <color indexed="23"/>
      </right>
      <top style="thin">
        <color indexed="23"/>
      </top>
      <bottom style="thin">
        <color indexed="23"/>
      </bottom>
      <diagonal/>
    </border>
    <border>
      <left/>
      <right/>
      <top style="thin">
        <color indexed="64"/>
      </top>
      <bottom style="medium">
        <color indexed="64"/>
      </bottom>
      <diagonal/>
    </border>
    <border>
      <left style="thick">
        <color indexed="23"/>
      </left>
      <right style="thick">
        <color indexed="23"/>
      </right>
      <top style="thin">
        <color indexed="64"/>
      </top>
      <bottom style="medium">
        <color indexed="64"/>
      </bottom>
      <diagonal/>
    </border>
    <border>
      <left/>
      <right/>
      <top style="medium">
        <color indexed="64"/>
      </top>
      <bottom/>
      <diagonal/>
    </border>
    <border>
      <left style="thick">
        <color indexed="23"/>
      </left>
      <right style="thick">
        <color indexed="23"/>
      </right>
      <top style="medium">
        <color indexed="64"/>
      </top>
      <bottom/>
      <diagonal/>
    </border>
    <border>
      <left style="thick">
        <color indexed="23"/>
      </left>
      <right style="medium">
        <color indexed="64"/>
      </right>
      <top style="medium">
        <color indexed="64"/>
      </top>
      <bottom/>
      <diagonal/>
    </border>
    <border>
      <left style="thin">
        <color indexed="23"/>
      </left>
      <right style="thin">
        <color indexed="23"/>
      </right>
      <top style="thin">
        <color indexed="64"/>
      </top>
      <bottom style="medium">
        <color indexed="64"/>
      </bottom>
      <diagonal/>
    </border>
    <border>
      <left style="thick">
        <color indexed="23"/>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medium">
        <color indexed="64"/>
      </top>
      <bottom style="medium">
        <color indexed="64"/>
      </bottom>
      <diagonal/>
    </border>
    <border>
      <left style="thin">
        <color indexed="23"/>
      </left>
      <right style="thin">
        <color indexed="23"/>
      </right>
      <top/>
      <bottom style="thin">
        <color indexed="23"/>
      </bottom>
      <diagonal/>
    </border>
    <border>
      <left style="thin">
        <color indexed="23"/>
      </left>
      <right/>
      <top/>
      <bottom style="thin">
        <color indexed="23"/>
      </bottom>
      <diagonal/>
    </border>
    <border>
      <left style="thick">
        <color indexed="23"/>
      </left>
      <right style="thick">
        <color indexed="23"/>
      </right>
      <top/>
      <bottom style="thin">
        <color indexed="23"/>
      </bottom>
      <diagonal/>
    </border>
    <border>
      <left/>
      <right style="thin">
        <color indexed="23"/>
      </right>
      <top/>
      <bottom style="thin">
        <color indexed="23"/>
      </bottom>
      <diagonal/>
    </border>
    <border>
      <left style="medium">
        <color indexed="64"/>
      </left>
      <right style="thick">
        <color indexed="23"/>
      </right>
      <top style="medium">
        <color indexed="64"/>
      </top>
      <bottom style="thin">
        <color indexed="23"/>
      </bottom>
      <diagonal/>
    </border>
    <border>
      <left style="thin">
        <color indexed="64"/>
      </left>
      <right style="thin">
        <color indexed="64"/>
      </right>
      <top/>
      <bottom/>
      <diagonal/>
    </border>
    <border>
      <left style="thick">
        <color indexed="23"/>
      </left>
      <right style="thick">
        <color indexed="23"/>
      </right>
      <top style="thick">
        <color indexed="64"/>
      </top>
      <bottom style="thick">
        <color indexed="64"/>
      </bottom>
      <diagonal/>
    </border>
    <border>
      <left style="thick">
        <color indexed="23"/>
      </left>
      <right style="thick">
        <color indexed="23"/>
      </right>
      <top style="medium">
        <color indexed="64"/>
      </top>
      <bottom style="thin">
        <color indexed="23"/>
      </bottom>
      <diagonal/>
    </border>
    <border>
      <left/>
      <right style="thick">
        <color indexed="23"/>
      </right>
      <top style="thin">
        <color indexed="23"/>
      </top>
      <bottom style="thin">
        <color indexed="23"/>
      </bottom>
      <diagonal/>
    </border>
    <border>
      <left/>
      <right style="thick">
        <color indexed="23"/>
      </right>
      <top style="medium">
        <color indexed="64"/>
      </top>
      <bottom style="thin">
        <color indexed="23"/>
      </bottom>
      <diagonal/>
    </border>
    <border>
      <left style="thin">
        <color indexed="23"/>
      </left>
      <right style="medium">
        <color indexed="64"/>
      </right>
      <top style="medium">
        <color indexed="64"/>
      </top>
      <bottom style="thin">
        <color indexed="23"/>
      </bottom>
      <diagonal/>
    </border>
    <border>
      <left/>
      <right style="thick">
        <color indexed="23"/>
      </right>
      <top style="thin">
        <color indexed="64"/>
      </top>
      <bottom style="thin">
        <color indexed="64"/>
      </bottom>
      <diagonal/>
    </border>
    <border>
      <left style="thick">
        <color indexed="23"/>
      </left>
      <right style="thick">
        <color indexed="23"/>
      </right>
      <top style="thin">
        <color indexed="64"/>
      </top>
      <bottom style="thin">
        <color indexed="64"/>
      </bottom>
      <diagonal/>
    </border>
    <border>
      <left style="thick">
        <color indexed="23"/>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23"/>
      </right>
      <top style="thick">
        <color indexed="64"/>
      </top>
      <bottom style="thick">
        <color indexed="64"/>
      </bottom>
      <diagonal/>
    </border>
    <border>
      <left style="thick">
        <color indexed="23"/>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ck">
        <color indexed="23"/>
      </right>
      <top/>
      <bottom style="medium">
        <color indexed="64"/>
      </bottom>
      <diagonal/>
    </border>
    <border>
      <left/>
      <right style="thin">
        <color indexed="64"/>
      </right>
      <top/>
      <bottom/>
      <diagonal/>
    </border>
    <border>
      <left style="thin">
        <color indexed="64"/>
      </left>
      <right style="thin">
        <color indexed="23"/>
      </right>
      <top/>
      <bottom/>
      <diagonal/>
    </border>
    <border>
      <left/>
      <right style="thin">
        <color indexed="64"/>
      </right>
      <top style="thin">
        <color indexed="23"/>
      </top>
      <bottom style="thin">
        <color indexed="23"/>
      </bottom>
      <diagonal/>
    </border>
    <border>
      <left style="thin">
        <color indexed="64"/>
      </left>
      <right style="thin">
        <color indexed="64"/>
      </right>
      <top style="thin">
        <color indexed="23"/>
      </top>
      <bottom style="thin">
        <color indexed="23"/>
      </bottom>
      <diagonal/>
    </border>
    <border>
      <left style="thin">
        <color indexed="64"/>
      </left>
      <right style="thin">
        <color indexed="23"/>
      </right>
      <top style="thin">
        <color indexed="23"/>
      </top>
      <bottom style="thin">
        <color indexed="23"/>
      </bottom>
      <diagonal/>
    </border>
    <border>
      <left style="thin">
        <color indexed="23"/>
      </left>
      <right style="thin">
        <color indexed="64"/>
      </right>
      <top style="thin">
        <color indexed="23"/>
      </top>
      <bottom style="thin">
        <color indexed="23"/>
      </bottom>
      <diagonal/>
    </border>
    <border>
      <left style="thick">
        <color indexed="23"/>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ck">
        <color indexed="23"/>
      </right>
      <top style="medium">
        <color indexed="64"/>
      </top>
      <bottom/>
      <diagonal/>
    </border>
    <border>
      <left style="thin">
        <color indexed="64"/>
      </left>
      <right style="thick">
        <color indexed="23"/>
      </right>
      <top style="thin">
        <color indexed="23"/>
      </top>
      <bottom style="thin">
        <color indexed="23"/>
      </bottom>
      <diagonal/>
    </border>
    <border>
      <left style="thick">
        <color indexed="23"/>
      </left>
      <right style="thin">
        <color indexed="64"/>
      </right>
      <top style="thin">
        <color indexed="23"/>
      </top>
      <bottom/>
      <diagonal/>
    </border>
    <border>
      <left style="thin">
        <color indexed="64"/>
      </left>
      <right style="thin">
        <color indexed="64"/>
      </right>
      <top style="thin">
        <color indexed="23"/>
      </top>
      <bottom/>
      <diagonal/>
    </border>
    <border>
      <left style="thin">
        <color indexed="64"/>
      </left>
      <right style="thick">
        <color indexed="23"/>
      </right>
      <top style="thin">
        <color indexed="23"/>
      </top>
      <bottom/>
      <diagonal/>
    </border>
    <border>
      <left style="thin">
        <color indexed="64"/>
      </left>
      <right style="thick">
        <color indexed="23"/>
      </right>
      <top style="thin">
        <color indexed="64"/>
      </top>
      <bottom style="thin">
        <color indexed="64"/>
      </bottom>
      <diagonal/>
    </border>
    <border>
      <left/>
      <right/>
      <top style="medium">
        <color indexed="64"/>
      </top>
      <bottom style="medium">
        <color indexed="64"/>
      </bottom>
      <diagonal/>
    </border>
    <border>
      <left style="thick">
        <color indexed="23"/>
      </left>
      <right style="thick">
        <color indexed="23"/>
      </right>
      <top style="medium">
        <color indexed="64"/>
      </top>
      <bottom style="medium">
        <color indexed="64"/>
      </bottom>
      <diagonal/>
    </border>
    <border>
      <left style="thick">
        <color indexed="23"/>
      </left>
      <right style="medium">
        <color indexed="64"/>
      </right>
      <top style="medium">
        <color indexed="64"/>
      </top>
      <bottom style="medium">
        <color indexed="64"/>
      </bottom>
      <diagonal/>
    </border>
    <border>
      <left/>
      <right style="thin">
        <color indexed="64"/>
      </right>
      <top/>
      <bottom style="thin">
        <color indexed="64"/>
      </bottom>
      <diagonal/>
    </border>
    <border>
      <left style="thick">
        <color indexed="23"/>
      </left>
      <right style="thin">
        <color indexed="64"/>
      </right>
      <top style="medium">
        <color indexed="64"/>
      </top>
      <bottom style="thin">
        <color indexed="23"/>
      </bottom>
      <diagonal/>
    </border>
    <border>
      <left style="thin">
        <color indexed="64"/>
      </left>
      <right style="thin">
        <color indexed="64"/>
      </right>
      <top style="medium">
        <color indexed="64"/>
      </top>
      <bottom style="thin">
        <color indexed="23"/>
      </bottom>
      <diagonal/>
    </border>
    <border>
      <left style="thin">
        <color indexed="64"/>
      </left>
      <right style="thick">
        <color indexed="23"/>
      </right>
      <top style="medium">
        <color indexed="64"/>
      </top>
      <bottom style="thin">
        <color indexed="23"/>
      </bottom>
      <diagonal/>
    </border>
    <border>
      <left style="thick">
        <color indexed="23"/>
      </left>
      <right style="thick">
        <color indexed="23"/>
      </right>
      <top style="medium">
        <color indexed="64"/>
      </top>
      <bottom style="thin">
        <color indexed="64"/>
      </bottom>
      <diagonal/>
    </border>
    <border>
      <left/>
      <right style="thick">
        <color indexed="23"/>
      </right>
      <top style="medium">
        <color indexed="64"/>
      </top>
      <bottom style="thin">
        <color indexed="64"/>
      </bottom>
      <diagonal/>
    </border>
    <border>
      <left style="thick">
        <color indexed="23"/>
      </left>
      <right style="thin">
        <color indexed="23"/>
      </right>
      <top style="medium">
        <color indexed="64"/>
      </top>
      <bottom style="thin">
        <color indexed="23"/>
      </bottom>
      <diagonal/>
    </border>
    <border>
      <left style="thin">
        <color indexed="23"/>
      </left>
      <right style="thin">
        <color indexed="23"/>
      </right>
      <top style="medium">
        <color indexed="64"/>
      </top>
      <bottom style="thin">
        <color indexed="23"/>
      </bottom>
      <diagonal/>
    </border>
    <border>
      <left style="thin">
        <color indexed="23"/>
      </left>
      <right style="thick">
        <color indexed="23"/>
      </right>
      <top style="medium">
        <color indexed="64"/>
      </top>
      <bottom style="thin">
        <color indexed="23"/>
      </bottom>
      <diagonal/>
    </border>
    <border>
      <left style="thin">
        <color indexed="23"/>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style="thin">
        <color indexed="23"/>
      </right>
      <top style="thin">
        <color indexed="64"/>
      </top>
      <bottom style="thin">
        <color indexed="64"/>
      </bottom>
      <diagonal/>
    </border>
    <border>
      <left/>
      <right/>
      <top style="thin">
        <color indexed="23"/>
      </top>
      <bottom style="thin">
        <color indexed="23"/>
      </bottom>
      <diagonal/>
    </border>
    <border>
      <left/>
      <right style="thick">
        <color indexed="23"/>
      </right>
      <top style="thick">
        <color indexed="64"/>
      </top>
      <bottom style="thick">
        <color indexed="64"/>
      </bottom>
      <diagonal/>
    </border>
    <border>
      <left/>
      <right style="thick">
        <color indexed="23"/>
      </right>
      <top/>
      <bottom style="medium">
        <color indexed="64"/>
      </bottom>
      <diagonal/>
    </border>
    <border>
      <left/>
      <right style="thick">
        <color indexed="23"/>
      </right>
      <top/>
      <bottom/>
      <diagonal/>
    </border>
    <border>
      <left/>
      <right style="thick">
        <color indexed="23"/>
      </right>
      <top style="medium">
        <color indexed="64"/>
      </top>
      <bottom/>
      <diagonal/>
    </border>
    <border>
      <left/>
      <right style="thick">
        <color indexed="23"/>
      </right>
      <top style="thin">
        <color indexed="23"/>
      </top>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thick">
        <color indexed="23"/>
      </left>
      <right style="medium">
        <color indexed="64"/>
      </right>
      <top style="thin">
        <color indexed="23"/>
      </top>
      <bottom style="thin">
        <color indexed="23"/>
      </bottom>
      <diagonal/>
    </border>
    <border>
      <left style="medium">
        <color indexed="64"/>
      </left>
      <right/>
      <top style="thin">
        <color indexed="64"/>
      </top>
      <bottom style="thin">
        <color indexed="64"/>
      </bottom>
      <diagonal/>
    </border>
    <border>
      <left style="thick">
        <color indexed="23"/>
      </left>
      <right style="medium">
        <color indexed="64"/>
      </right>
      <top style="medium">
        <color indexed="64"/>
      </top>
      <bottom style="thin">
        <color indexed="23"/>
      </bottom>
      <diagonal/>
    </border>
    <border>
      <left style="thick">
        <color indexed="23"/>
      </left>
      <right style="medium">
        <color indexed="64"/>
      </right>
      <top style="thick">
        <color indexed="64"/>
      </top>
      <bottom style="thick">
        <color indexed="64"/>
      </bottom>
      <diagonal/>
    </border>
    <border>
      <left style="thick">
        <color indexed="23"/>
      </left>
      <right style="medium">
        <color indexed="64"/>
      </right>
      <top style="thin">
        <color indexed="23"/>
      </top>
      <bottom/>
      <diagonal/>
    </border>
    <border>
      <left style="thick">
        <color indexed="23"/>
      </left>
      <right style="medium">
        <color indexed="64"/>
      </right>
      <top style="thin">
        <color indexed="64"/>
      </top>
      <bottom style="thin">
        <color indexed="64"/>
      </bottom>
      <diagonal/>
    </border>
    <border>
      <left style="medium">
        <color indexed="64"/>
      </left>
      <right style="thin">
        <color indexed="23"/>
      </right>
      <top style="thin">
        <color indexed="23"/>
      </top>
      <bottom/>
      <diagonal/>
    </border>
    <border>
      <left style="medium">
        <color indexed="64"/>
      </left>
      <right style="thin">
        <color indexed="23"/>
      </right>
      <top style="thin">
        <color indexed="23"/>
      </top>
      <bottom style="thin">
        <color indexed="23"/>
      </bottom>
      <diagonal/>
    </border>
    <border>
      <left style="medium">
        <color indexed="64"/>
      </left>
      <right style="thin">
        <color indexed="23"/>
      </right>
      <top/>
      <bottom/>
      <diagonal/>
    </border>
    <border>
      <left style="medium">
        <color indexed="64"/>
      </left>
      <right style="thin">
        <color indexed="23"/>
      </right>
      <top/>
      <bottom style="thin">
        <color indexed="23"/>
      </bottom>
      <diagonal/>
    </border>
    <border>
      <left style="medium">
        <color indexed="64"/>
      </left>
      <right style="thin">
        <color indexed="23"/>
      </right>
      <top style="thin">
        <color indexed="23"/>
      </top>
      <bottom style="medium">
        <color indexed="64"/>
      </bottom>
      <diagonal/>
    </border>
    <border>
      <left style="thick">
        <color indexed="23"/>
      </left>
      <right style="medium">
        <color indexed="64"/>
      </right>
      <top style="thick">
        <color indexed="64"/>
      </top>
      <bottom/>
      <diagonal/>
    </border>
    <border>
      <left/>
      <right/>
      <top/>
      <bottom style="thin">
        <color indexed="64"/>
      </bottom>
      <diagonal/>
    </border>
    <border>
      <left/>
      <right/>
      <top style="medium">
        <color indexed="64"/>
      </top>
      <bottom style="thin">
        <color indexed="23"/>
      </bottom>
      <diagonal/>
    </border>
    <border>
      <left/>
      <right/>
      <top/>
      <bottom style="thin">
        <color indexed="23"/>
      </bottom>
      <diagonal/>
    </border>
    <border>
      <left style="thick">
        <color indexed="23"/>
      </left>
      <right style="medium">
        <color indexed="64"/>
      </right>
      <top/>
      <bottom style="thin">
        <color indexed="23"/>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ck">
        <color indexed="23"/>
      </right>
      <top style="thin">
        <color indexed="23"/>
      </top>
      <bottom style="thin">
        <color indexed="23"/>
      </bottom>
      <diagonal/>
    </border>
    <border>
      <left style="medium">
        <color indexed="64"/>
      </left>
      <right style="thick">
        <color indexed="23"/>
      </right>
      <top style="thick">
        <color indexed="64"/>
      </top>
      <bottom style="thick">
        <color indexed="64"/>
      </bottom>
      <diagonal/>
    </border>
    <border>
      <left style="medium">
        <color indexed="64"/>
      </left>
      <right style="thick">
        <color indexed="23"/>
      </right>
      <top/>
      <bottom style="medium">
        <color indexed="64"/>
      </bottom>
      <diagonal/>
    </border>
    <border>
      <left style="medium">
        <color indexed="64"/>
      </left>
      <right style="thick">
        <color indexed="23"/>
      </right>
      <top/>
      <bottom/>
      <diagonal/>
    </border>
    <border>
      <left style="medium">
        <color indexed="64"/>
      </left>
      <right style="thick">
        <color indexed="23"/>
      </right>
      <top style="medium">
        <color indexed="64"/>
      </top>
      <bottom/>
      <diagonal/>
    </border>
    <border>
      <left style="medium">
        <color indexed="64"/>
      </left>
      <right style="thick">
        <color indexed="23"/>
      </right>
      <top style="thin">
        <color indexed="23"/>
      </top>
      <bottom/>
      <diagonal/>
    </border>
    <border>
      <left style="medium">
        <color indexed="64"/>
      </left>
      <right style="thick">
        <color indexed="23"/>
      </right>
      <top style="medium">
        <color indexed="64"/>
      </top>
      <bottom style="thin">
        <color indexed="64"/>
      </bottom>
      <diagonal/>
    </border>
    <border>
      <left style="medium">
        <color indexed="64"/>
      </left>
      <right style="thick">
        <color indexed="23"/>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23"/>
      </top>
      <bottom style="thin">
        <color indexed="23"/>
      </bottom>
      <diagonal/>
    </border>
    <border>
      <left style="thin">
        <color indexed="64"/>
      </left>
      <right style="medium">
        <color indexed="64"/>
      </right>
      <top style="thin">
        <color indexed="23"/>
      </top>
      <bottom style="thin">
        <color indexed="23"/>
      </bottom>
      <diagonal/>
    </border>
    <border>
      <left style="thin">
        <color indexed="64"/>
      </left>
      <right style="medium">
        <color indexed="64"/>
      </right>
      <top style="medium">
        <color indexed="64"/>
      </top>
      <bottom style="thin">
        <color indexed="23"/>
      </bottom>
      <diagonal/>
    </border>
    <border>
      <left/>
      <right style="medium">
        <color indexed="64"/>
      </right>
      <top style="thin">
        <color indexed="23"/>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ck">
        <color indexed="23"/>
      </right>
      <top/>
      <bottom style="thin">
        <color indexed="23"/>
      </bottom>
      <diagonal/>
    </border>
    <border>
      <left style="thin">
        <color indexed="64"/>
      </left>
      <right/>
      <top style="medium">
        <color indexed="64"/>
      </top>
      <bottom style="thin">
        <color indexed="64"/>
      </bottom>
      <diagonal/>
    </border>
    <border>
      <left style="medium">
        <color indexed="64"/>
      </left>
      <right/>
      <top style="thin">
        <color indexed="23"/>
      </top>
      <bottom style="thin">
        <color indexed="23"/>
      </bottom>
      <diagonal/>
    </border>
    <border>
      <left style="medium">
        <color indexed="64"/>
      </left>
      <right style="thin">
        <color indexed="23"/>
      </right>
      <top style="medium">
        <color indexed="64"/>
      </top>
      <bottom style="thin">
        <color indexed="23"/>
      </bottom>
      <diagonal/>
    </border>
    <border>
      <left style="thick">
        <color indexed="23"/>
      </left>
      <right style="medium">
        <color indexed="64"/>
      </right>
      <top style="medium">
        <color indexed="64"/>
      </top>
      <bottom style="thin">
        <color indexed="64"/>
      </bottom>
      <diagonal/>
    </border>
    <border>
      <left style="medium">
        <color indexed="64"/>
      </left>
      <right style="thin">
        <color indexed="64"/>
      </right>
      <top style="thick">
        <color indexed="64"/>
      </top>
      <bottom style="thick">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23"/>
      </top>
      <bottom style="thin">
        <color indexed="23"/>
      </bottom>
      <diagonal/>
    </border>
    <border>
      <left style="medium">
        <color indexed="64"/>
      </left>
      <right style="thin">
        <color indexed="64"/>
      </right>
      <top style="medium">
        <color indexed="64"/>
      </top>
      <bottom/>
      <diagonal/>
    </border>
    <border>
      <left style="medium">
        <color indexed="64"/>
      </left>
      <right style="thin">
        <color indexed="64"/>
      </right>
      <top style="thin">
        <color indexed="23"/>
      </top>
      <bottom/>
      <diagonal/>
    </border>
    <border>
      <left style="medium">
        <color indexed="64"/>
      </left>
      <right style="thin">
        <color indexed="64"/>
      </right>
      <top style="thin">
        <color indexed="64"/>
      </top>
      <bottom style="thin">
        <color indexed="64"/>
      </bottom>
      <diagonal/>
    </border>
    <border>
      <left style="thin">
        <color indexed="23"/>
      </left>
      <right/>
      <top style="thin">
        <color indexed="64"/>
      </top>
      <bottom style="thin">
        <color indexed="64"/>
      </bottom>
      <diagonal/>
    </border>
    <border>
      <left style="medium">
        <color indexed="64"/>
      </left>
      <right style="thin">
        <color indexed="23"/>
      </right>
      <top style="thick">
        <color indexed="64"/>
      </top>
      <bottom style="thick">
        <color indexed="64"/>
      </bottom>
      <diagonal/>
    </border>
    <border>
      <left style="medium">
        <color indexed="64"/>
      </left>
      <right style="thin">
        <color indexed="23"/>
      </right>
      <top style="thin">
        <color indexed="64"/>
      </top>
      <bottom style="thin">
        <color indexed="64"/>
      </bottom>
      <diagonal/>
    </border>
    <border>
      <left/>
      <right style="thick">
        <color indexed="23"/>
      </right>
      <top/>
      <bottom style="thin">
        <color indexed="23"/>
      </bottom>
      <diagonal/>
    </border>
    <border>
      <left/>
      <right style="thin">
        <color indexed="23"/>
      </right>
      <top style="medium">
        <color indexed="64"/>
      </top>
      <bottom style="thin">
        <color indexed="23"/>
      </bottom>
      <diagonal/>
    </border>
    <border>
      <left/>
      <right style="thin">
        <color indexed="23"/>
      </right>
      <top style="medium">
        <color indexed="64"/>
      </top>
      <bottom/>
      <diagonal/>
    </border>
    <border>
      <left style="thin">
        <color indexed="23"/>
      </left>
      <right style="thin">
        <color indexed="23"/>
      </right>
      <top/>
      <bottom style="thick">
        <color indexed="64"/>
      </bottom>
      <diagonal/>
    </border>
    <border>
      <left style="thin">
        <color indexed="23"/>
      </left>
      <right style="thin">
        <color indexed="23"/>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thin">
        <color indexed="23"/>
      </left>
      <right/>
      <top style="thick">
        <color indexed="64"/>
      </top>
      <bottom style="thick">
        <color indexed="64"/>
      </bottom>
      <diagonal/>
    </border>
    <border>
      <left style="medium">
        <color indexed="64"/>
      </left>
      <right/>
      <top style="thick">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23"/>
      </left>
      <right style="medium">
        <color indexed="64"/>
      </right>
      <top style="medium">
        <color indexed="64"/>
      </top>
      <bottom/>
      <diagonal/>
    </border>
    <border>
      <left style="thin">
        <color indexed="23"/>
      </left>
      <right/>
      <top style="medium">
        <color indexed="64"/>
      </top>
      <bottom style="thin">
        <color indexed="23"/>
      </bottom>
      <diagonal/>
    </border>
    <border>
      <left style="medium">
        <color indexed="64"/>
      </left>
      <right style="thin">
        <color indexed="23"/>
      </right>
      <top style="medium">
        <color indexed="64"/>
      </top>
      <bottom/>
      <diagonal/>
    </border>
    <border>
      <left style="thin">
        <color indexed="23"/>
      </left>
      <right style="thin">
        <color indexed="23"/>
      </right>
      <top style="medium">
        <color indexed="64"/>
      </top>
      <bottom/>
      <diagonal/>
    </border>
    <border>
      <left style="thin">
        <color indexed="23"/>
      </left>
      <right style="thin">
        <color indexed="23"/>
      </right>
      <top style="thick">
        <color indexed="64"/>
      </top>
      <bottom/>
      <diagonal/>
    </border>
    <border>
      <left style="thin">
        <color indexed="23"/>
      </left>
      <right/>
      <top style="thick">
        <color indexed="64"/>
      </top>
      <bottom/>
      <diagonal/>
    </border>
    <border>
      <left/>
      <right style="thin">
        <color indexed="23"/>
      </right>
      <top style="thick">
        <color indexed="64"/>
      </top>
      <bottom/>
      <diagonal/>
    </border>
    <border>
      <left/>
      <right style="thin">
        <color indexed="23"/>
      </right>
      <top/>
      <bottom/>
      <diagonal/>
    </border>
    <border>
      <left/>
      <right style="thick">
        <color indexed="64"/>
      </right>
      <top style="thick">
        <color indexed="64"/>
      </top>
      <bottom style="thick">
        <color indexed="64"/>
      </bottom>
      <diagonal/>
    </border>
    <border>
      <left style="thin">
        <color indexed="23"/>
      </left>
      <right/>
      <top style="medium">
        <color indexed="64"/>
      </top>
      <bottom/>
      <diagonal/>
    </border>
    <border>
      <left/>
      <right/>
      <top style="thin">
        <color indexed="23"/>
      </top>
      <bottom/>
      <diagonal/>
    </border>
    <border>
      <left/>
      <right style="thin">
        <color indexed="64"/>
      </right>
      <top style="thin">
        <color indexed="23"/>
      </top>
      <bottom/>
      <diagonal/>
    </border>
    <border>
      <left style="medium">
        <color indexed="64"/>
      </left>
      <right/>
      <top/>
      <bottom style="thin">
        <color indexed="23"/>
      </bottom>
      <diagonal/>
    </border>
    <border>
      <left/>
      <right style="medium">
        <color indexed="64"/>
      </right>
      <top style="medium">
        <color indexed="64"/>
      </top>
      <bottom style="thin">
        <color indexed="23"/>
      </bottom>
      <diagonal/>
    </border>
    <border>
      <left style="medium">
        <color indexed="64"/>
      </left>
      <right/>
      <top style="medium">
        <color indexed="64"/>
      </top>
      <bottom style="thin">
        <color indexed="23"/>
      </bottom>
      <diagonal/>
    </border>
    <border>
      <left style="medium">
        <color indexed="64"/>
      </left>
      <right/>
      <top style="thin">
        <color indexed="23"/>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style="thick">
        <color theme="0" tint="-0.499984740745262"/>
      </left>
      <right style="thick">
        <color theme="0" tint="-0.499984740745262"/>
      </right>
      <top style="thick">
        <color indexed="64"/>
      </top>
      <bottom style="thick">
        <color indexed="64"/>
      </bottom>
      <diagonal/>
    </border>
    <border>
      <left style="thick">
        <color theme="0" tint="-0.499984740745262"/>
      </left>
      <right style="thick">
        <color theme="0" tint="-0.499984740745262"/>
      </right>
      <top/>
      <bottom style="medium">
        <color indexed="64"/>
      </bottom>
      <diagonal/>
    </border>
    <border>
      <left style="thick">
        <color theme="0" tint="-0.499984740745262"/>
      </left>
      <right style="thin">
        <color indexed="64"/>
      </right>
      <top style="thick">
        <color indexed="64"/>
      </top>
      <bottom style="thick">
        <color indexed="64"/>
      </bottom>
      <diagonal/>
    </border>
    <border>
      <left style="thin">
        <color indexed="64"/>
      </left>
      <right style="thick">
        <color theme="0" tint="-0.499984740745262"/>
      </right>
      <top style="thick">
        <color indexed="64"/>
      </top>
      <bottom style="thick">
        <color indexed="64"/>
      </bottom>
      <diagonal/>
    </border>
    <border>
      <left style="thick">
        <color theme="0" tint="-0.499984740745262"/>
      </left>
      <right style="thin">
        <color indexed="64"/>
      </right>
      <top/>
      <bottom style="medium">
        <color indexed="64"/>
      </bottom>
      <diagonal/>
    </border>
    <border>
      <left style="thin">
        <color indexed="64"/>
      </left>
      <right style="thick">
        <color theme="0" tint="-0.499984740745262"/>
      </right>
      <top/>
      <bottom style="medium">
        <color indexed="64"/>
      </bottom>
      <diagonal/>
    </border>
    <border>
      <left style="thick">
        <color theme="0" tint="-0.499984740745262"/>
      </left>
      <right style="thin">
        <color theme="2" tint="-0.24994659260841701"/>
      </right>
      <top style="thick">
        <color indexed="64"/>
      </top>
      <bottom style="thick">
        <color indexed="64"/>
      </bottom>
      <diagonal/>
    </border>
    <border>
      <left style="thin">
        <color theme="2" tint="-0.24994659260841701"/>
      </left>
      <right style="thin">
        <color theme="2" tint="-0.24994659260841701"/>
      </right>
      <top style="thick">
        <color indexed="64"/>
      </top>
      <bottom style="thick">
        <color indexed="64"/>
      </bottom>
      <diagonal/>
    </border>
    <border>
      <left style="thin">
        <color theme="2" tint="-0.24994659260841701"/>
      </left>
      <right style="thick">
        <color theme="0" tint="-0.499984740745262"/>
      </right>
      <top style="thick">
        <color indexed="64"/>
      </top>
      <bottom style="thick">
        <color indexed="64"/>
      </bottom>
      <diagonal/>
    </border>
    <border>
      <left style="thick">
        <color theme="0" tint="-0.499984740745262"/>
      </left>
      <right style="thin">
        <color theme="2" tint="-0.24994659260841701"/>
      </right>
      <top/>
      <bottom style="medium">
        <color indexed="64"/>
      </bottom>
      <diagonal/>
    </border>
    <border>
      <left style="thin">
        <color theme="2" tint="-0.24994659260841701"/>
      </left>
      <right style="thin">
        <color theme="2" tint="-0.24994659260841701"/>
      </right>
      <top/>
      <bottom style="medium">
        <color indexed="64"/>
      </bottom>
      <diagonal/>
    </border>
    <border>
      <left style="thin">
        <color theme="2" tint="-0.24994659260841701"/>
      </left>
      <right style="thick">
        <color theme="0" tint="-0.499984740745262"/>
      </right>
      <top/>
      <bottom style="medium">
        <color indexed="64"/>
      </bottom>
      <diagonal/>
    </border>
    <border>
      <left/>
      <right style="thin">
        <color theme="2" tint="-0.24994659260841701"/>
      </right>
      <top/>
      <bottom/>
      <diagonal/>
    </border>
    <border>
      <left style="thin">
        <color theme="2" tint="-0.24994659260841701"/>
      </left>
      <right style="thin">
        <color theme="2" tint="-0.24994659260841701"/>
      </right>
      <top/>
      <bottom/>
      <diagonal/>
    </border>
    <border>
      <left style="thin">
        <color theme="2" tint="-0.24994659260841701"/>
      </left>
      <right style="thin">
        <color indexed="23"/>
      </right>
      <top/>
      <bottom/>
      <diagonal/>
    </border>
    <border>
      <left/>
      <right style="thin">
        <color theme="2" tint="-0.24994659260841701"/>
      </right>
      <top style="thin">
        <color indexed="23"/>
      </top>
      <bottom style="thin">
        <color indexed="23"/>
      </bottom>
      <diagonal/>
    </border>
    <border>
      <left style="thin">
        <color theme="2" tint="-0.24994659260841701"/>
      </left>
      <right style="thin">
        <color theme="2" tint="-0.24994659260841701"/>
      </right>
      <top style="thin">
        <color indexed="23"/>
      </top>
      <bottom style="thin">
        <color indexed="23"/>
      </bottom>
      <diagonal/>
    </border>
    <border>
      <left style="thin">
        <color theme="2" tint="-0.24994659260841701"/>
      </left>
      <right style="thin">
        <color indexed="23"/>
      </right>
      <top style="thin">
        <color indexed="23"/>
      </top>
      <bottom style="thin">
        <color indexed="23"/>
      </bottom>
      <diagonal/>
    </border>
    <border>
      <left style="thin">
        <color indexed="23"/>
      </left>
      <right style="thin">
        <color theme="2" tint="-0.24994659260841701"/>
      </right>
      <top style="thin">
        <color indexed="23"/>
      </top>
      <bottom style="thin">
        <color indexed="23"/>
      </bottom>
      <diagonal/>
    </border>
    <border>
      <left style="thick">
        <color indexed="23"/>
      </left>
      <right style="thin">
        <color theme="2" tint="-0.24994659260841701"/>
      </right>
      <top/>
      <bottom style="medium">
        <color indexed="64"/>
      </bottom>
      <diagonal/>
    </border>
    <border>
      <left style="thin">
        <color theme="2" tint="-0.24994659260841701"/>
      </left>
      <right style="thick">
        <color indexed="23"/>
      </right>
      <top/>
      <bottom style="medium">
        <color indexed="64"/>
      </bottom>
      <diagonal/>
    </border>
    <border>
      <left style="thick">
        <color indexed="23"/>
      </left>
      <right style="thin">
        <color theme="2" tint="-0.24994659260841701"/>
      </right>
      <top style="medium">
        <color indexed="64"/>
      </top>
      <bottom/>
      <diagonal/>
    </border>
    <border>
      <left style="thin">
        <color theme="2" tint="-0.24994659260841701"/>
      </left>
      <right style="thin">
        <color theme="2" tint="-0.24994659260841701"/>
      </right>
      <top style="medium">
        <color indexed="64"/>
      </top>
      <bottom/>
      <diagonal/>
    </border>
    <border>
      <left style="thin">
        <color theme="2" tint="-0.24994659260841701"/>
      </left>
      <right style="thick">
        <color indexed="23"/>
      </right>
      <top style="medium">
        <color indexed="64"/>
      </top>
      <bottom/>
      <diagonal/>
    </border>
    <border>
      <left style="thick">
        <color indexed="23"/>
      </left>
      <right style="thin">
        <color theme="2" tint="-0.24994659260841701"/>
      </right>
      <top style="thick">
        <color indexed="64"/>
      </top>
      <bottom style="thick">
        <color indexed="64"/>
      </bottom>
      <diagonal/>
    </border>
    <border>
      <left style="thin">
        <color theme="2" tint="-0.24994659260841701"/>
      </left>
      <right style="thick">
        <color indexed="23"/>
      </right>
      <top style="thick">
        <color indexed="64"/>
      </top>
      <bottom style="thick">
        <color indexed="64"/>
      </bottom>
      <diagonal/>
    </border>
    <border>
      <left style="thin">
        <color theme="2" tint="-0.24994659260841701"/>
      </left>
      <right style="thick">
        <color indexed="23"/>
      </right>
      <top style="thin">
        <color indexed="23"/>
      </top>
      <bottom style="thin">
        <color indexed="23"/>
      </bottom>
      <diagonal/>
    </border>
    <border>
      <left style="thick">
        <color indexed="23"/>
      </left>
      <right style="thin">
        <color theme="2" tint="-0.24994659260841701"/>
      </right>
      <top style="thin">
        <color indexed="23"/>
      </top>
      <bottom/>
      <diagonal/>
    </border>
    <border>
      <left style="thin">
        <color theme="2" tint="-0.24994659260841701"/>
      </left>
      <right style="thin">
        <color theme="2" tint="-0.24994659260841701"/>
      </right>
      <top style="thin">
        <color indexed="23"/>
      </top>
      <bottom/>
      <diagonal/>
    </border>
    <border>
      <left style="thin">
        <color theme="2" tint="-0.24994659260841701"/>
      </left>
      <right style="thick">
        <color indexed="23"/>
      </right>
      <top style="thin">
        <color indexed="23"/>
      </top>
      <bottom/>
      <diagonal/>
    </border>
    <border>
      <left/>
      <right style="thin">
        <color theme="2" tint="-0.24994659260841701"/>
      </right>
      <top style="thin">
        <color indexed="64"/>
      </top>
      <bottom style="thin">
        <color indexed="64"/>
      </bottom>
      <diagonal/>
    </border>
    <border>
      <left style="thin">
        <color theme="2" tint="-0.24994659260841701"/>
      </left>
      <right style="thin">
        <color theme="2" tint="-0.24994659260841701"/>
      </right>
      <top style="thin">
        <color indexed="64"/>
      </top>
      <bottom style="thin">
        <color indexed="64"/>
      </bottom>
      <diagonal/>
    </border>
    <border>
      <left style="thin">
        <color theme="2" tint="-0.24994659260841701"/>
      </left>
      <right style="thick">
        <color indexed="23"/>
      </right>
      <top style="thin">
        <color indexed="64"/>
      </top>
      <bottom style="thin">
        <color indexed="64"/>
      </bottom>
      <diagonal/>
    </border>
    <border>
      <left style="thin">
        <color theme="2" tint="-0.24994659260841701"/>
      </left>
      <right style="thin">
        <color theme="2" tint="-0.24994659260841701"/>
      </right>
      <top/>
      <bottom style="thin">
        <color indexed="23"/>
      </bottom>
      <diagonal/>
    </border>
    <border>
      <left style="thin">
        <color theme="2" tint="-0.24994659260841701"/>
      </left>
      <right style="thin">
        <color indexed="23"/>
      </right>
      <top/>
      <bottom style="thin">
        <color indexed="23"/>
      </bottom>
      <diagonal/>
    </border>
    <border>
      <left style="thin">
        <color theme="2" tint="-0.24994659260841701"/>
      </left>
      <right style="thin">
        <color theme="2" tint="-0.24994659260841701"/>
      </right>
      <top style="medium">
        <color indexed="64"/>
      </top>
      <bottom style="thin">
        <color indexed="23"/>
      </bottom>
      <diagonal/>
    </border>
    <border>
      <left style="thin">
        <color theme="2" tint="-0.24994659260841701"/>
      </left>
      <right style="thick">
        <color indexed="23"/>
      </right>
      <top style="medium">
        <color indexed="64"/>
      </top>
      <bottom style="thin">
        <color indexed="23"/>
      </bottom>
      <diagonal/>
    </border>
    <border>
      <left style="medium">
        <color indexed="64"/>
      </left>
      <right/>
      <top style="thick">
        <color theme="0" tint="-0.34998626667073579"/>
      </top>
      <bottom/>
      <diagonal/>
    </border>
    <border>
      <left/>
      <right/>
      <top style="thick">
        <color theme="0" tint="-0.34998626667073579"/>
      </top>
      <bottom/>
      <diagonal/>
    </border>
    <border>
      <left style="thick">
        <color indexed="23"/>
      </left>
      <right style="thick">
        <color indexed="23"/>
      </right>
      <top style="thick">
        <color theme="0" tint="-0.34998626667073579"/>
      </top>
      <bottom/>
      <diagonal/>
    </border>
    <border>
      <left style="thick">
        <color indexed="23"/>
      </left>
      <right style="medium">
        <color indexed="64"/>
      </right>
      <top style="thick">
        <color theme="0" tint="-0.34998626667073579"/>
      </top>
      <bottom/>
      <diagonal/>
    </border>
    <border>
      <left style="thick">
        <color theme="0" tint="-0.499984740745262"/>
      </left>
      <right style="thick">
        <color theme="0" tint="-0.499984740745262"/>
      </right>
      <top style="thick">
        <color indexed="64"/>
      </top>
      <bottom style="medium">
        <color indexed="64"/>
      </bottom>
      <diagonal/>
    </border>
    <border>
      <left/>
      <right style="thick">
        <color theme="0" tint="-0.499984740745262"/>
      </right>
      <top style="thick">
        <color indexed="64"/>
      </top>
      <bottom style="thick">
        <color indexed="64"/>
      </bottom>
      <diagonal/>
    </border>
    <border>
      <left/>
      <right style="thick">
        <color theme="0" tint="-0.499984740745262"/>
      </right>
      <top/>
      <bottom style="medium">
        <color indexed="64"/>
      </bottom>
      <diagonal/>
    </border>
    <border>
      <left style="thick">
        <color theme="0" tint="-0.34998626667073579"/>
      </left>
      <right style="thick">
        <color theme="0" tint="-0.34998626667073579"/>
      </right>
      <top style="thick">
        <color indexed="64"/>
      </top>
      <bottom style="thick">
        <color indexed="64"/>
      </bottom>
      <diagonal/>
    </border>
    <border>
      <left style="thick">
        <color theme="0" tint="-0.34998626667073579"/>
      </left>
      <right style="thick">
        <color theme="0" tint="-0.34998626667073579"/>
      </right>
      <top/>
      <bottom style="medium">
        <color indexed="64"/>
      </bottom>
      <diagonal/>
    </border>
    <border>
      <left style="thick">
        <color theme="0" tint="-0.34998626667073579"/>
      </left>
      <right style="thick">
        <color theme="0" tint="-0.34998626667073579"/>
      </right>
      <top/>
      <bottom/>
      <diagonal/>
    </border>
    <border>
      <left style="thick">
        <color theme="0" tint="-0.34998626667073579"/>
      </left>
      <right style="thick">
        <color theme="0" tint="-0.34998626667073579"/>
      </right>
      <top style="thin">
        <color indexed="23"/>
      </top>
      <bottom style="thin">
        <color indexed="23"/>
      </bottom>
      <diagonal/>
    </border>
    <border>
      <left style="thick">
        <color theme="0" tint="-0.34998626667073579"/>
      </left>
      <right style="thick">
        <color theme="0" tint="-0.34998626667073579"/>
      </right>
      <top style="medium">
        <color indexed="64"/>
      </top>
      <bottom/>
      <diagonal/>
    </border>
    <border>
      <left style="thick">
        <color theme="0" tint="-0.34998626667073579"/>
      </left>
      <right style="thick">
        <color theme="0" tint="-0.34998626667073579"/>
      </right>
      <top style="thin">
        <color indexed="23"/>
      </top>
      <bottom/>
      <diagonal/>
    </border>
    <border>
      <left style="thick">
        <color theme="0" tint="-0.34998626667073579"/>
      </left>
      <right style="thick">
        <color theme="0" tint="-0.34998626667073579"/>
      </right>
      <top style="medium">
        <color indexed="64"/>
      </top>
      <bottom style="thin">
        <color indexed="64"/>
      </bottom>
      <diagonal/>
    </border>
    <border>
      <left style="thick">
        <color theme="0" tint="-0.34998626667073579"/>
      </left>
      <right style="thick">
        <color theme="0" tint="-0.34998626667073579"/>
      </right>
      <top style="thick">
        <color indexed="64"/>
      </top>
      <bottom/>
      <diagonal/>
    </border>
    <border>
      <left style="thick">
        <color theme="0" tint="-0.34998626667073579"/>
      </left>
      <right style="thick">
        <color theme="0" tint="-0.34998626667073579"/>
      </right>
      <top style="thin">
        <color indexed="64"/>
      </top>
      <bottom style="thin">
        <color indexed="64"/>
      </bottom>
      <diagonal/>
    </border>
    <border>
      <left style="thick">
        <color theme="0" tint="-0.499984740745262"/>
      </left>
      <right style="medium">
        <color indexed="64"/>
      </right>
      <top style="thick">
        <color indexed="64"/>
      </top>
      <bottom style="thick">
        <color indexed="64"/>
      </bottom>
      <diagonal/>
    </border>
    <border>
      <left style="thick">
        <color theme="0" tint="-0.499984740745262"/>
      </left>
      <right style="medium">
        <color indexed="64"/>
      </right>
      <top/>
      <bottom style="medium">
        <color indexed="64"/>
      </bottom>
      <diagonal/>
    </border>
    <border>
      <left style="medium">
        <color indexed="64"/>
      </left>
      <right style="thick">
        <color theme="0" tint="-0.499984740745262"/>
      </right>
      <top style="thick">
        <color indexed="64"/>
      </top>
      <bottom style="thick">
        <color indexed="64"/>
      </bottom>
      <diagonal/>
    </border>
    <border>
      <left style="medium">
        <color indexed="64"/>
      </left>
      <right style="thick">
        <color theme="0" tint="-0.499984740745262"/>
      </right>
      <top/>
      <bottom style="medium">
        <color indexed="64"/>
      </bottom>
      <diagonal/>
    </border>
    <border>
      <left style="medium">
        <color indexed="64"/>
      </left>
      <right style="thin">
        <color theme="2" tint="-0.24994659260841701"/>
      </right>
      <top style="thick">
        <color indexed="64"/>
      </top>
      <bottom style="thick">
        <color indexed="64"/>
      </bottom>
      <diagonal/>
    </border>
    <border>
      <left style="medium">
        <color indexed="64"/>
      </left>
      <right style="thin">
        <color theme="2" tint="-0.24994659260841701"/>
      </right>
      <top/>
      <bottom style="medium">
        <color indexed="64"/>
      </bottom>
      <diagonal/>
    </border>
    <border>
      <left style="medium">
        <color indexed="64"/>
      </left>
      <right style="thin">
        <color theme="2" tint="-0.24994659260841701"/>
      </right>
      <top/>
      <bottom/>
      <diagonal/>
    </border>
    <border>
      <left style="medium">
        <color indexed="64"/>
      </left>
      <right style="thin">
        <color theme="2" tint="-0.24994659260841701"/>
      </right>
      <top style="thin">
        <color indexed="23"/>
      </top>
      <bottom style="thin">
        <color indexed="23"/>
      </bottom>
      <diagonal/>
    </border>
    <border>
      <left style="medium">
        <color indexed="64"/>
      </left>
      <right style="thin">
        <color theme="2" tint="-0.24994659260841701"/>
      </right>
      <top style="medium">
        <color indexed="64"/>
      </top>
      <bottom/>
      <diagonal/>
    </border>
    <border>
      <left style="medium">
        <color indexed="64"/>
      </left>
      <right style="thin">
        <color theme="2" tint="-0.24994659260841701"/>
      </right>
      <top style="thin">
        <color indexed="64"/>
      </top>
      <bottom style="thin">
        <color indexed="64"/>
      </bottom>
      <diagonal/>
    </border>
    <border>
      <left style="medium">
        <color indexed="64"/>
      </left>
      <right style="thin">
        <color theme="2" tint="-0.24994659260841701"/>
      </right>
      <top style="thin">
        <color indexed="23"/>
      </top>
      <bottom/>
      <diagonal/>
    </border>
    <border>
      <left style="medium">
        <color indexed="64"/>
      </left>
      <right style="thin">
        <color theme="2" tint="-0.24994659260841701"/>
      </right>
      <top/>
      <bottom style="thin">
        <color indexed="23"/>
      </bottom>
      <diagonal/>
    </border>
    <border>
      <left style="medium">
        <color indexed="64"/>
      </left>
      <right style="thin">
        <color theme="2" tint="-0.24994659260841701"/>
      </right>
      <top style="medium">
        <color indexed="64"/>
      </top>
      <bottom style="thin">
        <color indexed="23"/>
      </bottom>
      <diagonal/>
    </border>
    <border>
      <left style="medium">
        <color indexed="64"/>
      </left>
      <right style="thick">
        <color theme="0" tint="-0.34998626667073579"/>
      </right>
      <top style="thick">
        <color indexed="64"/>
      </top>
      <bottom style="thick">
        <color indexed="64"/>
      </bottom>
      <diagonal/>
    </border>
    <border>
      <left style="thick">
        <color theme="0" tint="-0.34998626667073579"/>
      </left>
      <right style="medium">
        <color indexed="64"/>
      </right>
      <top/>
      <bottom/>
      <diagonal/>
    </border>
    <border>
      <left style="medium">
        <color indexed="64"/>
      </left>
      <right style="thick">
        <color theme="0" tint="-0.34998626667073579"/>
      </right>
      <top style="thin">
        <color indexed="23"/>
      </top>
      <bottom style="thin">
        <color indexed="23"/>
      </bottom>
      <diagonal/>
    </border>
    <border>
      <left style="thick">
        <color theme="0" tint="-0.34998626667073579"/>
      </left>
      <right style="medium">
        <color indexed="64"/>
      </right>
      <top style="thin">
        <color indexed="23"/>
      </top>
      <bottom style="thin">
        <color indexed="23"/>
      </bottom>
      <diagonal/>
    </border>
    <border>
      <left style="medium">
        <color indexed="64"/>
      </left>
      <right style="thick">
        <color theme="0" tint="-0.34998626667073579"/>
      </right>
      <top/>
      <bottom style="medium">
        <color indexed="64"/>
      </bottom>
      <diagonal/>
    </border>
    <border>
      <left style="medium">
        <color indexed="64"/>
      </left>
      <right style="thick">
        <color theme="0" tint="-0.34998626667073579"/>
      </right>
      <top style="medium">
        <color indexed="64"/>
      </top>
      <bottom/>
      <diagonal/>
    </border>
    <border>
      <left style="thick">
        <color theme="0" tint="-0.34998626667073579"/>
      </left>
      <right style="medium">
        <color indexed="64"/>
      </right>
      <top style="medium">
        <color indexed="64"/>
      </top>
      <bottom/>
      <diagonal/>
    </border>
    <border>
      <left style="thick">
        <color theme="0" tint="-0.34998626667073579"/>
      </left>
      <right style="medium">
        <color indexed="64"/>
      </right>
      <top style="thick">
        <color indexed="64"/>
      </top>
      <bottom style="thick">
        <color indexed="64"/>
      </bottom>
      <diagonal/>
    </border>
    <border>
      <left style="medium">
        <color indexed="64"/>
      </left>
      <right style="thick">
        <color theme="0" tint="-0.34998626667073579"/>
      </right>
      <top style="medium">
        <color indexed="64"/>
      </top>
      <bottom style="thin">
        <color indexed="64"/>
      </bottom>
      <diagonal/>
    </border>
    <border>
      <left style="thick">
        <color theme="0" tint="-0.34998626667073579"/>
      </left>
      <right style="medium">
        <color indexed="64"/>
      </right>
      <top style="medium">
        <color indexed="64"/>
      </top>
      <bottom style="thin">
        <color indexed="64"/>
      </bottom>
      <diagonal/>
    </border>
    <border>
      <left style="medium">
        <color indexed="64"/>
      </left>
      <right style="thick">
        <color theme="0" tint="-0.34998626667073579"/>
      </right>
      <top style="thin">
        <color indexed="23"/>
      </top>
      <bottom/>
      <diagonal/>
    </border>
    <border>
      <left style="thick">
        <color theme="0" tint="-0.34998626667073579"/>
      </left>
      <right style="medium">
        <color indexed="64"/>
      </right>
      <top style="thin">
        <color indexed="23"/>
      </top>
      <bottom/>
      <diagonal/>
    </border>
    <border>
      <left style="medium">
        <color indexed="64"/>
      </left>
      <right style="thick">
        <color theme="0" tint="-0.34998626667073579"/>
      </right>
      <top style="thin">
        <color indexed="64"/>
      </top>
      <bottom style="thin">
        <color indexed="64"/>
      </bottom>
      <diagonal/>
    </border>
    <border>
      <left style="thick">
        <color theme="0" tint="-0.34998626667073579"/>
      </left>
      <right style="medium">
        <color indexed="64"/>
      </right>
      <top style="thin">
        <color indexed="64"/>
      </top>
      <bottom style="thin">
        <color indexed="64"/>
      </bottom>
      <diagonal/>
    </border>
    <border>
      <left style="medium">
        <color indexed="64"/>
      </left>
      <right style="thick">
        <color theme="0" tint="-0.34998626667073579"/>
      </right>
      <top/>
      <bottom/>
      <diagonal/>
    </border>
    <border>
      <left style="medium">
        <color indexed="64"/>
      </left>
      <right style="thick">
        <color theme="0" tint="-0.499984740745262"/>
      </right>
      <top style="thick">
        <color indexed="64"/>
      </top>
      <bottom style="medium">
        <color indexed="64"/>
      </bottom>
      <diagonal/>
    </border>
    <border>
      <left style="thick">
        <color theme="0" tint="-0.499984740745262"/>
      </left>
      <right style="medium">
        <color indexed="64"/>
      </right>
      <top style="thick">
        <color indexed="64"/>
      </top>
      <bottom style="medium">
        <color indexed="64"/>
      </bottom>
      <diagonal/>
    </border>
    <border>
      <left/>
      <right style="thick">
        <color theme="0" tint="-0.499984740745262"/>
      </right>
      <top style="thick">
        <color indexed="64"/>
      </top>
      <bottom style="medium">
        <color indexed="64"/>
      </bottom>
      <diagonal/>
    </border>
    <border>
      <left style="medium">
        <color indexed="64"/>
      </left>
      <right style="thin">
        <color theme="2" tint="-0.24994659260841701"/>
      </right>
      <top style="thick">
        <color indexed="64"/>
      </top>
      <bottom style="medium">
        <color indexed="64"/>
      </bottom>
      <diagonal/>
    </border>
    <border>
      <left style="thin">
        <color theme="2" tint="-0.24994659260841701"/>
      </left>
      <right style="thin">
        <color theme="2" tint="-0.24994659260841701"/>
      </right>
      <top style="thick">
        <color indexed="64"/>
      </top>
      <bottom style="medium">
        <color indexed="64"/>
      </bottom>
      <diagonal/>
    </border>
    <border>
      <left style="thin">
        <color theme="2" tint="-0.24994659260841701"/>
      </left>
      <right style="thick">
        <color theme="0" tint="-0.499984740745262"/>
      </right>
      <top style="thick">
        <color indexed="64"/>
      </top>
      <bottom style="medium">
        <color indexed="64"/>
      </bottom>
      <diagonal/>
    </border>
    <border>
      <left style="thick">
        <color theme="0" tint="-0.499984740745262"/>
      </left>
      <right style="thin">
        <color theme="2" tint="-0.24994659260841701"/>
      </right>
      <top style="thick">
        <color indexed="64"/>
      </top>
      <bottom style="medium">
        <color indexed="64"/>
      </bottom>
      <diagonal/>
    </border>
    <border>
      <left style="thick">
        <color theme="0" tint="-0.499984740745262"/>
      </left>
      <right style="thick">
        <color indexed="23"/>
      </right>
      <top style="thick">
        <color indexed="64"/>
      </top>
      <bottom style="medium">
        <color indexed="64"/>
      </bottom>
      <diagonal/>
    </border>
  </borders>
  <cellStyleXfs count="8">
    <xf numFmtId="0" fontId="0" fillId="0" borderId="0"/>
    <xf numFmtId="43" fontId="1" fillId="0" borderId="0" applyFont="0" applyFill="0" applyBorder="0" applyAlignment="0" applyProtection="0"/>
    <xf numFmtId="166" fontId="22" fillId="0" borderId="0" applyFont="0" applyFill="0" applyBorder="0" applyAlignment="0" applyProtection="0"/>
    <xf numFmtId="44" fontId="1" fillId="0" borderId="0" applyFont="0" applyFill="0" applyBorder="0" applyAlignment="0" applyProtection="0"/>
    <xf numFmtId="165" fontId="22" fillId="0" borderId="0" applyFont="0" applyFill="0" applyBorder="0" applyAlignment="0" applyProtection="0"/>
    <xf numFmtId="0" fontId="22" fillId="0" borderId="0"/>
    <xf numFmtId="9" fontId="1" fillId="0" borderId="0" applyFont="0" applyFill="0" applyBorder="0" applyAlignment="0" applyProtection="0"/>
    <xf numFmtId="9" fontId="22" fillId="0" borderId="0" applyFont="0" applyFill="0" applyBorder="0" applyAlignment="0" applyProtection="0"/>
  </cellStyleXfs>
  <cellXfs count="1583">
    <xf numFmtId="0" fontId="0" fillId="0" borderId="0" xfId="0"/>
    <xf numFmtId="0" fontId="0" fillId="0" borderId="0" xfId="0" applyBorder="1"/>
    <xf numFmtId="0" fontId="2" fillId="0" borderId="0" xfId="0" applyFont="1" applyFill="1" applyBorder="1" applyAlignment="1">
      <alignment horizontal="justify" vertical="top" wrapText="1"/>
    </xf>
    <xf numFmtId="0" fontId="3" fillId="0" borderId="0" xfId="0" applyFont="1" applyFill="1" applyBorder="1" applyAlignment="1">
      <alignment horizontal="justify" vertical="top" wrapText="1"/>
    </xf>
    <xf numFmtId="0" fontId="6" fillId="0" borderId="0" xfId="0" applyFont="1" applyBorder="1"/>
    <xf numFmtId="0" fontId="6" fillId="0" borderId="1" xfId="0" applyFont="1" applyBorder="1" applyAlignment="1">
      <alignment horizontal="justify" vertical="top" wrapText="1"/>
    </xf>
    <xf numFmtId="14" fontId="7" fillId="0" borderId="1" xfId="0" applyNumberFormat="1" applyFont="1" applyBorder="1" applyAlignment="1"/>
    <xf numFmtId="0" fontId="6" fillId="0" borderId="0" xfId="0" applyFont="1"/>
    <xf numFmtId="0" fontId="8" fillId="0" borderId="0" xfId="0" applyFont="1" applyAlignment="1">
      <alignment vertical="center"/>
    </xf>
    <xf numFmtId="0" fontId="0" fillId="0" borderId="0" xfId="0" applyAlignment="1">
      <alignment vertical="center"/>
    </xf>
    <xf numFmtId="0" fontId="9" fillId="0" borderId="0" xfId="0" applyFont="1" applyAlignment="1">
      <alignment vertical="center"/>
    </xf>
    <xf numFmtId="0" fontId="6" fillId="0" borderId="1" xfId="0" applyFont="1" applyBorder="1" applyAlignment="1">
      <alignment wrapText="1"/>
    </xf>
    <xf numFmtId="0" fontId="5" fillId="2" borderId="1" xfId="0" applyFont="1" applyFill="1" applyBorder="1" applyAlignment="1">
      <alignment horizontal="right" vertical="top" wrapText="1"/>
    </xf>
    <xf numFmtId="0" fontId="3" fillId="0" borderId="0" xfId="0" applyFont="1" applyFill="1" applyBorder="1" applyAlignment="1">
      <alignment horizontal="right" vertical="top" wrapText="1"/>
    </xf>
    <xf numFmtId="0" fontId="10" fillId="0" borderId="0" xfId="0" applyFont="1" applyAlignment="1">
      <alignment horizontal="right" vertical="center"/>
    </xf>
    <xf numFmtId="0" fontId="5" fillId="0" borderId="1" xfId="0" applyFont="1" applyBorder="1" applyAlignment="1">
      <alignment horizontal="right" vertical="top" wrapText="1"/>
    </xf>
    <xf numFmtId="0" fontId="10" fillId="0" borderId="0" xfId="0" applyFont="1" applyAlignment="1">
      <alignment horizontal="right"/>
    </xf>
    <xf numFmtId="0" fontId="5" fillId="0" borderId="0" xfId="0" applyFont="1" applyFill="1" applyBorder="1" applyAlignment="1">
      <alignment wrapText="1"/>
    </xf>
    <xf numFmtId="0" fontId="11" fillId="0" borderId="0" xfId="0" applyFont="1" applyFill="1" applyBorder="1"/>
    <xf numFmtId="0" fontId="5" fillId="0" borderId="0" xfId="0" applyFont="1" applyBorder="1"/>
    <xf numFmtId="0" fontId="5" fillId="0" borderId="0" xfId="0" applyFont="1" applyBorder="1" applyAlignment="1">
      <alignment horizontal="right"/>
    </xf>
    <xf numFmtId="167" fontId="5" fillId="0" borderId="0" xfId="3" applyNumberFormat="1" applyFont="1" applyBorder="1" applyAlignment="1"/>
    <xf numFmtId="168" fontId="6" fillId="0" borderId="1" xfId="0" applyNumberFormat="1" applyFont="1" applyBorder="1"/>
    <xf numFmtId="168" fontId="6" fillId="0" borderId="1" xfId="0" applyNumberFormat="1" applyFont="1" applyBorder="1" applyAlignment="1"/>
    <xf numFmtId="0" fontId="5" fillId="2" borderId="2" xfId="0" applyFont="1" applyFill="1" applyBorder="1" applyAlignment="1">
      <alignment horizontal="right" vertical="top" wrapText="1"/>
    </xf>
    <xf numFmtId="0" fontId="5" fillId="0" borderId="2" xfId="0" applyFont="1" applyBorder="1" applyAlignment="1">
      <alignment horizontal="right" vertical="top" wrapText="1"/>
    </xf>
    <xf numFmtId="0" fontId="5" fillId="0" borderId="2" xfId="0" applyFont="1" applyFill="1" applyBorder="1" applyAlignment="1">
      <alignment horizontal="right" vertical="top" wrapText="1"/>
    </xf>
    <xf numFmtId="0" fontId="5" fillId="0" borderId="2" xfId="0" applyFont="1" applyFill="1" applyBorder="1" applyAlignment="1"/>
    <xf numFmtId="0" fontId="5" fillId="0" borderId="2" xfId="0" applyFont="1" applyBorder="1" applyAlignment="1"/>
    <xf numFmtId="0" fontId="5" fillId="0" borderId="3" xfId="0" applyFont="1" applyFill="1" applyBorder="1" applyAlignment="1"/>
    <xf numFmtId="168" fontId="6" fillId="0" borderId="4" xfId="0" applyNumberFormat="1" applyFont="1" applyBorder="1"/>
    <xf numFmtId="0" fontId="0" fillId="0" borderId="5" xfId="0" applyBorder="1"/>
    <xf numFmtId="0" fontId="2" fillId="0" borderId="6" xfId="0" applyFont="1" applyFill="1" applyBorder="1" applyAlignment="1">
      <alignment horizontal="justify" vertical="top" wrapText="1"/>
    </xf>
    <xf numFmtId="0" fontId="0" fillId="0" borderId="7" xfId="0" applyBorder="1"/>
    <xf numFmtId="0" fontId="2" fillId="0" borderId="8" xfId="0" applyFont="1" applyFill="1" applyBorder="1" applyAlignment="1">
      <alignment horizontal="justify" vertical="top" wrapText="1"/>
    </xf>
    <xf numFmtId="0" fontId="3" fillId="0" borderId="8" xfId="0" applyFont="1" applyFill="1" applyBorder="1" applyAlignment="1">
      <alignment horizontal="justify" vertical="top" wrapText="1"/>
    </xf>
    <xf numFmtId="0" fontId="0" fillId="0" borderId="9" xfId="0" applyBorder="1"/>
    <xf numFmtId="0" fontId="0" fillId="0" borderId="10" xfId="0" applyBorder="1"/>
    <xf numFmtId="0" fontId="2" fillId="0" borderId="11" xfId="0" applyFont="1" applyFill="1" applyBorder="1" applyAlignment="1">
      <alignment horizontal="justify" vertical="top" wrapText="1"/>
    </xf>
    <xf numFmtId="0" fontId="5" fillId="0" borderId="1" xfId="0" applyFont="1" applyFill="1" applyBorder="1" applyAlignment="1">
      <alignment wrapText="1"/>
    </xf>
    <xf numFmtId="0" fontId="6" fillId="0" borderId="3" xfId="0" applyFont="1" applyFill="1" applyBorder="1" applyAlignment="1">
      <alignment wrapText="1"/>
    </xf>
    <xf numFmtId="169" fontId="1" fillId="0" borderId="0" xfId="0" applyNumberFormat="1" applyFont="1" applyBorder="1"/>
    <xf numFmtId="168" fontId="1" fillId="0" borderId="0" xfId="0" applyNumberFormat="1" applyFont="1" applyBorder="1"/>
    <xf numFmtId="168" fontId="0" fillId="0" borderId="0" xfId="0" applyNumberFormat="1" applyBorder="1"/>
    <xf numFmtId="0" fontId="0" fillId="0" borderId="12" xfId="0" applyBorder="1"/>
    <xf numFmtId="0" fontId="0" fillId="0" borderId="0" xfId="0" applyBorder="1" applyAlignment="1">
      <alignment wrapText="1"/>
    </xf>
    <xf numFmtId="0" fontId="0" fillId="0" borderId="0" xfId="0" applyAlignment="1">
      <alignment wrapText="1"/>
    </xf>
    <xf numFmtId="0" fontId="5" fillId="0" borderId="0" xfId="0" applyFont="1" applyBorder="1" applyAlignment="1"/>
    <xf numFmtId="0" fontId="14" fillId="0" borderId="0" xfId="0" applyFont="1" applyAlignment="1">
      <alignment horizontal="right" vertical="center"/>
    </xf>
    <xf numFmtId="168" fontId="6" fillId="0" borderId="0" xfId="0" applyNumberFormat="1" applyFont="1" applyBorder="1"/>
    <xf numFmtId="0" fontId="5" fillId="0" borderId="0" xfId="0" applyFont="1" applyFill="1" applyBorder="1" applyAlignment="1">
      <alignment horizontal="right" vertical="top" wrapText="1"/>
    </xf>
    <xf numFmtId="0" fontId="0" fillId="0" borderId="0" xfId="0" applyFill="1" applyBorder="1"/>
    <xf numFmtId="0" fontId="6" fillId="0" borderId="0" xfId="0" applyFont="1" applyFill="1" applyBorder="1"/>
    <xf numFmtId="167" fontId="5" fillId="0" borderId="0" xfId="3" applyNumberFormat="1" applyFont="1" applyFill="1" applyBorder="1" applyAlignment="1"/>
    <xf numFmtId="0" fontId="5" fillId="0" borderId="0" xfId="0" applyFont="1" applyFill="1" applyBorder="1" applyAlignment="1"/>
    <xf numFmtId="9" fontId="10" fillId="0" borderId="0" xfId="6" applyFont="1" applyAlignment="1">
      <alignment horizontal="right" vertical="center"/>
    </xf>
    <xf numFmtId="9" fontId="5" fillId="2" borderId="2" xfId="6" applyFont="1" applyFill="1" applyBorder="1" applyAlignment="1">
      <alignment horizontal="right" vertical="top" wrapText="1"/>
    </xf>
    <xf numFmtId="9" fontId="3" fillId="0" borderId="0" xfId="6" applyFont="1" applyFill="1" applyBorder="1" applyAlignment="1">
      <alignment horizontal="right" vertical="top" wrapText="1"/>
    </xf>
    <xf numFmtId="9" fontId="10" fillId="0" borderId="0" xfId="6" applyFont="1" applyBorder="1" applyAlignment="1">
      <alignment horizontal="right"/>
    </xf>
    <xf numFmtId="9" fontId="10" fillId="0" borderId="0" xfId="6" applyFont="1" applyAlignment="1">
      <alignment horizontal="right"/>
    </xf>
    <xf numFmtId="0" fontId="6" fillId="0" borderId="1" xfId="0" applyFont="1" applyFill="1" applyBorder="1" applyAlignment="1">
      <alignment wrapText="1"/>
    </xf>
    <xf numFmtId="0" fontId="15" fillId="0" borderId="3" xfId="0" applyFont="1" applyFill="1" applyBorder="1" applyAlignment="1"/>
    <xf numFmtId="0" fontId="15" fillId="0" borderId="1" xfId="0" applyFont="1" applyFill="1" applyBorder="1" applyAlignment="1"/>
    <xf numFmtId="0" fontId="15" fillId="0" borderId="3" xfId="0" applyFont="1" applyBorder="1" applyAlignment="1"/>
    <xf numFmtId="0" fontId="16" fillId="0" borderId="0" xfId="0" applyFont="1" applyBorder="1"/>
    <xf numFmtId="168" fontId="16" fillId="0" borderId="1" xfId="0" applyNumberFormat="1" applyFont="1" applyBorder="1" applyAlignment="1"/>
    <xf numFmtId="0" fontId="16" fillId="0" borderId="1" xfId="0" applyFont="1" applyBorder="1" applyAlignment="1">
      <alignment wrapText="1"/>
    </xf>
    <xf numFmtId="168" fontId="17" fillId="0" borderId="0" xfId="0" applyNumberFormat="1" applyFont="1" applyBorder="1"/>
    <xf numFmtId="0" fontId="17" fillId="0" borderId="0" xfId="0" applyFont="1" applyBorder="1"/>
    <xf numFmtId="169" fontId="17" fillId="0" borderId="0" xfId="0" applyNumberFormat="1" applyFont="1" applyBorder="1"/>
    <xf numFmtId="167" fontId="15" fillId="0" borderId="13" xfId="3" applyNumberFormat="1" applyFont="1" applyBorder="1" applyAlignment="1"/>
    <xf numFmtId="167" fontId="15" fillId="0" borderId="0" xfId="0" applyNumberFormat="1" applyFont="1" applyBorder="1"/>
    <xf numFmtId="0" fontId="17" fillId="0" borderId="0" xfId="0" applyFont="1"/>
    <xf numFmtId="9" fontId="5" fillId="0" borderId="0" xfId="6" applyFont="1" applyFill="1" applyBorder="1" applyAlignment="1">
      <alignment horizontal="right" vertical="top" wrapText="1"/>
    </xf>
    <xf numFmtId="9" fontId="15" fillId="0" borderId="0" xfId="6" applyFont="1" applyFill="1" applyBorder="1" applyAlignment="1"/>
    <xf numFmtId="9" fontId="15" fillId="0" borderId="0" xfId="6" applyFont="1" applyFill="1" applyBorder="1" applyAlignment="1">
      <alignment horizontal="right" vertical="top" wrapText="1"/>
    </xf>
    <xf numFmtId="0" fontId="19" fillId="0" borderId="2" xfId="0" applyFont="1" applyBorder="1" applyAlignment="1">
      <alignment horizontal="right" vertical="top" wrapText="1"/>
    </xf>
    <xf numFmtId="9" fontId="19" fillId="0" borderId="2" xfId="0" applyNumberFormat="1" applyFont="1" applyFill="1" applyBorder="1" applyAlignment="1">
      <alignment horizontal="right" vertical="top" wrapText="1"/>
    </xf>
    <xf numFmtId="9" fontId="19" fillId="0" borderId="2" xfId="6" applyFont="1" applyBorder="1" applyAlignment="1">
      <alignment horizontal="right" vertical="top" wrapText="1"/>
    </xf>
    <xf numFmtId="0" fontId="6" fillId="0" borderId="0" xfId="0" applyFont="1" applyBorder="1" applyAlignment="1">
      <alignment wrapText="1"/>
    </xf>
    <xf numFmtId="0" fontId="23" fillId="0" borderId="0" xfId="0" applyFont="1" applyBorder="1" applyAlignment="1"/>
    <xf numFmtId="0" fontId="22" fillId="0" borderId="0" xfId="0" applyFont="1" applyFill="1" applyBorder="1"/>
    <xf numFmtId="167" fontId="23" fillId="0" borderId="0" xfId="3" applyNumberFormat="1" applyFont="1" applyFill="1" applyBorder="1" applyAlignment="1"/>
    <xf numFmtId="0" fontId="23" fillId="0" borderId="0" xfId="0" applyFont="1" applyFill="1" applyBorder="1" applyAlignment="1"/>
    <xf numFmtId="0" fontId="22" fillId="0" borderId="0" xfId="0" applyFont="1" applyFill="1"/>
    <xf numFmtId="0" fontId="5" fillId="0" borderId="0" xfId="0" applyFont="1" applyBorder="1" applyAlignment="1">
      <alignment horizontal="left"/>
    </xf>
    <xf numFmtId="0" fontId="24" fillId="0" borderId="14" xfId="0" applyFont="1" applyBorder="1" applyAlignment="1">
      <alignment vertical="top" wrapText="1"/>
    </xf>
    <xf numFmtId="0" fontId="24" fillId="0" borderId="0" xfId="0" applyFont="1" applyAlignment="1">
      <alignment vertical="top" wrapText="1"/>
    </xf>
    <xf numFmtId="0" fontId="9" fillId="0" borderId="0" xfId="0" applyFont="1" applyAlignment="1">
      <alignment horizontal="center" vertical="center"/>
    </xf>
    <xf numFmtId="0" fontId="14" fillId="0" borderId="0" xfId="0" applyFont="1" applyAlignment="1">
      <alignment vertical="center"/>
    </xf>
    <xf numFmtId="0" fontId="0" fillId="0" borderId="0" xfId="0" applyFill="1" applyAlignment="1">
      <alignment vertical="center"/>
    </xf>
    <xf numFmtId="0" fontId="8" fillId="0" borderId="0" xfId="0" applyFont="1" applyFill="1" applyAlignment="1">
      <alignment vertical="center"/>
    </xf>
    <xf numFmtId="0" fontId="0" fillId="0" borderId="0" xfId="0" applyFill="1" applyAlignment="1">
      <alignment horizontal="center" vertical="center"/>
    </xf>
    <xf numFmtId="0" fontId="14" fillId="0" borderId="0" xfId="0" applyFont="1" applyFill="1" applyAlignment="1">
      <alignment vertical="center"/>
    </xf>
    <xf numFmtId="0" fontId="10" fillId="0" borderId="0" xfId="0" applyFont="1" applyFill="1" applyAlignment="1">
      <alignment horizontal="right" vertical="center"/>
    </xf>
    <xf numFmtId="0" fontId="14" fillId="0" borderId="0" xfId="0" applyFont="1" applyFill="1" applyAlignment="1">
      <alignment horizontal="right" vertical="center"/>
    </xf>
    <xf numFmtId="171" fontId="10" fillId="0" borderId="0" xfId="0" applyNumberFormat="1" applyFont="1" applyFill="1" applyAlignment="1">
      <alignment horizontal="right" vertical="center"/>
    </xf>
    <xf numFmtId="0" fontId="26" fillId="0" borderId="0" xfId="0" applyFont="1" applyFill="1" applyAlignment="1">
      <alignment vertical="center"/>
    </xf>
    <xf numFmtId="0" fontId="27" fillId="0" borderId="0" xfId="0" applyFont="1" applyFill="1" applyAlignment="1">
      <alignment horizontal="center" vertical="center"/>
    </xf>
    <xf numFmtId="0" fontId="28" fillId="0" borderId="0" xfId="0" applyFont="1" applyFill="1" applyAlignment="1">
      <alignment vertical="center"/>
    </xf>
    <xf numFmtId="0" fontId="27" fillId="0" borderId="0" xfId="0" applyFont="1" applyFill="1" applyAlignment="1">
      <alignment vertical="center"/>
    </xf>
    <xf numFmtId="0" fontId="29" fillId="0" borderId="0" xfId="0" applyFont="1" applyFill="1" applyAlignment="1">
      <alignment horizontal="right" vertical="center"/>
    </xf>
    <xf numFmtId="0" fontId="28" fillId="0" borderId="0" xfId="0" applyFont="1" applyFill="1" applyAlignment="1">
      <alignment horizontal="right" vertical="center"/>
    </xf>
    <xf numFmtId="171" fontId="29" fillId="0" borderId="0" xfId="0" applyNumberFormat="1" applyFont="1" applyFill="1" applyAlignment="1">
      <alignment horizontal="right" vertical="center"/>
    </xf>
    <xf numFmtId="0" fontId="1" fillId="0" borderId="15" xfId="0" applyFont="1" applyFill="1" applyBorder="1" applyAlignment="1">
      <alignment vertical="center"/>
    </xf>
    <xf numFmtId="167" fontId="0" fillId="0" borderId="0" xfId="0" applyNumberFormat="1" applyBorder="1"/>
    <xf numFmtId="0" fontId="30" fillId="0" borderId="0" xfId="0" applyFont="1" applyBorder="1"/>
    <xf numFmtId="0" fontId="30" fillId="0" borderId="0" xfId="0" applyFont="1" applyBorder="1" applyAlignment="1">
      <alignment horizontal="center"/>
    </xf>
    <xf numFmtId="0" fontId="31" fillId="0" borderId="0" xfId="0" applyFont="1" applyBorder="1" applyAlignment="1"/>
    <xf numFmtId="0" fontId="6" fillId="0" borderId="0" xfId="0" applyFont="1" applyBorder="1" applyAlignment="1">
      <alignment horizontal="center"/>
    </xf>
    <xf numFmtId="0" fontId="23" fillId="0" borderId="0" xfId="0" applyFont="1" applyAlignment="1">
      <alignment horizontal="right"/>
    </xf>
    <xf numFmtId="0" fontId="0" fillId="0" borderId="0" xfId="0" applyAlignment="1">
      <alignment vertical="top"/>
    </xf>
    <xf numFmtId="167" fontId="15" fillId="0" borderId="0" xfId="3" applyNumberFormat="1" applyFont="1" applyBorder="1" applyAlignment="1"/>
    <xf numFmtId="0" fontId="5" fillId="2" borderId="16" xfId="0" applyFont="1" applyFill="1" applyBorder="1" applyAlignment="1">
      <alignment horizontal="center" vertical="center" wrapText="1"/>
    </xf>
    <xf numFmtId="0" fontId="5" fillId="2" borderId="0" xfId="0" applyFont="1" applyFill="1" applyBorder="1" applyAlignment="1">
      <alignment horizontal="center" vertical="center" wrapText="1"/>
    </xf>
    <xf numFmtId="167" fontId="0" fillId="0" borderId="0" xfId="0" applyNumberFormat="1"/>
    <xf numFmtId="0" fontId="0" fillId="0" borderId="17" xfId="0" applyBorder="1"/>
    <xf numFmtId="0" fontId="0" fillId="0" borderId="18" xfId="0" applyBorder="1"/>
    <xf numFmtId="170" fontId="33" fillId="0" borderId="0" xfId="0" applyNumberFormat="1" applyFont="1" applyAlignment="1">
      <alignment horizontal="right"/>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0" fillId="0" borderId="22" xfId="0" applyBorder="1"/>
    <xf numFmtId="0" fontId="2" fillId="0" borderId="18" xfId="0" applyFont="1" applyFill="1" applyBorder="1" applyAlignment="1">
      <alignment horizontal="justify" vertical="top" wrapText="1"/>
    </xf>
    <xf numFmtId="0" fontId="0" fillId="0" borderId="23" xfId="0" applyBorder="1"/>
    <xf numFmtId="0" fontId="0" fillId="0" borderId="24" xfId="0" applyBorder="1"/>
    <xf numFmtId="0" fontId="2" fillId="0" borderId="25" xfId="0" applyFont="1" applyFill="1" applyBorder="1" applyAlignment="1">
      <alignment horizontal="justify" vertical="top" wrapText="1"/>
    </xf>
    <xf numFmtId="0" fontId="26" fillId="0" borderId="0" xfId="0" quotePrefix="1" applyFont="1" applyFill="1" applyAlignment="1">
      <alignment horizontal="left" vertical="center"/>
    </xf>
    <xf numFmtId="168" fontId="17" fillId="0" borderId="0" xfId="0" applyNumberFormat="1" applyFont="1" applyFill="1" applyBorder="1"/>
    <xf numFmtId="168" fontId="6" fillId="0" borderId="1" xfId="0" applyNumberFormat="1" applyFont="1" applyFill="1" applyBorder="1"/>
    <xf numFmtId="168" fontId="6" fillId="0" borderId="26" xfId="0" applyNumberFormat="1" applyFont="1" applyFill="1" applyBorder="1"/>
    <xf numFmtId="0" fontId="0" fillId="0" borderId="0" xfId="0" applyFill="1"/>
    <xf numFmtId="0" fontId="16" fillId="0" borderId="0" xfId="0" applyFont="1" applyFill="1" applyBorder="1" applyAlignment="1">
      <alignment wrapText="1"/>
    </xf>
    <xf numFmtId="0" fontId="15" fillId="0" borderId="0" xfId="0" applyFont="1" applyFill="1" applyBorder="1" applyAlignment="1">
      <alignment wrapText="1"/>
    </xf>
    <xf numFmtId="174" fontId="15" fillId="0" borderId="0" xfId="0" applyNumberFormat="1" applyFont="1" applyBorder="1"/>
    <xf numFmtId="174" fontId="15" fillId="0" borderId="0" xfId="1" applyNumberFormat="1" applyFont="1" applyBorder="1"/>
    <xf numFmtId="174" fontId="15" fillId="0" borderId="18" xfId="0" applyNumberFormat="1" applyFont="1" applyBorder="1"/>
    <xf numFmtId="174" fontId="16" fillId="0" borderId="0" xfId="0" applyNumberFormat="1" applyFont="1" applyBorder="1"/>
    <xf numFmtId="174" fontId="16" fillId="0" borderId="0" xfId="1" applyNumberFormat="1" applyFont="1" applyBorder="1"/>
    <xf numFmtId="174" fontId="16" fillId="0" borderId="18" xfId="0" applyNumberFormat="1" applyFont="1" applyBorder="1"/>
    <xf numFmtId="174" fontId="17" fillId="0" borderId="0" xfId="0" applyNumberFormat="1" applyFont="1" applyBorder="1"/>
    <xf numFmtId="174" fontId="15" fillId="0" borderId="0" xfId="1" applyNumberFormat="1" applyFont="1" applyFill="1" applyBorder="1"/>
    <xf numFmtId="174" fontId="15" fillId="0" borderId="18" xfId="0" applyNumberFormat="1" applyFont="1" applyFill="1" applyBorder="1"/>
    <xf numFmtId="174" fontId="16" fillId="0" borderId="0" xfId="0" applyNumberFormat="1" applyFont="1" applyFill="1" applyBorder="1"/>
    <xf numFmtId="174" fontId="16" fillId="0" borderId="18" xfId="0" applyNumberFormat="1" applyFont="1" applyFill="1" applyBorder="1"/>
    <xf numFmtId="174" fontId="17" fillId="0" borderId="18" xfId="0" applyNumberFormat="1" applyFont="1" applyBorder="1"/>
    <xf numFmtId="174" fontId="15" fillId="0" borderId="13" xfId="3" applyNumberFormat="1" applyFont="1" applyBorder="1" applyAlignment="1"/>
    <xf numFmtId="174" fontId="15" fillId="0" borderId="27" xfId="3" applyNumberFormat="1" applyFont="1" applyBorder="1" applyAlignment="1"/>
    <xf numFmtId="174" fontId="0" fillId="0" borderId="28" xfId="0" applyNumberFormat="1" applyBorder="1"/>
    <xf numFmtId="174" fontId="0" fillId="0" borderId="28" xfId="0" applyNumberFormat="1" applyFill="1" applyBorder="1"/>
    <xf numFmtId="168" fontId="6" fillId="0" borderId="1" xfId="0" applyNumberFormat="1" applyFont="1" applyBorder="1" applyProtection="1">
      <protection locked="0"/>
    </xf>
    <xf numFmtId="168" fontId="6" fillId="0" borderId="26" xfId="0" applyNumberFormat="1" applyFont="1" applyBorder="1" applyProtection="1">
      <protection locked="0"/>
    </xf>
    <xf numFmtId="168" fontId="6" fillId="0" borderId="4" xfId="0" applyNumberFormat="1" applyFont="1" applyBorder="1" applyProtection="1">
      <protection locked="0"/>
    </xf>
    <xf numFmtId="168" fontId="6" fillId="0" borderId="29" xfId="0" applyNumberFormat="1" applyFont="1" applyBorder="1" applyProtection="1">
      <protection locked="0"/>
    </xf>
    <xf numFmtId="0" fontId="5" fillId="3" borderId="0" xfId="0" applyFont="1" applyFill="1" applyBorder="1" applyAlignment="1" applyProtection="1">
      <protection locked="0"/>
    </xf>
    <xf numFmtId="0" fontId="24" fillId="3" borderId="14" xfId="0" applyFont="1" applyFill="1" applyBorder="1" applyAlignment="1" applyProtection="1">
      <alignment vertical="top" wrapText="1"/>
      <protection locked="0"/>
    </xf>
    <xf numFmtId="0" fontId="10" fillId="0" borderId="0" xfId="0" applyFont="1" applyBorder="1"/>
    <xf numFmtId="0" fontId="34" fillId="4" borderId="30" xfId="0" applyFont="1" applyFill="1" applyBorder="1" applyAlignment="1">
      <alignment horizontal="left" vertical="center" wrapText="1"/>
    </xf>
    <xf numFmtId="0" fontId="34" fillId="0" borderId="31" xfId="0" applyFont="1" applyBorder="1" applyAlignment="1">
      <alignment horizontal="justify" vertical="center"/>
    </xf>
    <xf numFmtId="0" fontId="32" fillId="0" borderId="32" xfId="0" applyFont="1" applyBorder="1" applyAlignment="1">
      <alignment horizontal="left" vertical="center" wrapText="1"/>
    </xf>
    <xf numFmtId="0" fontId="0" fillId="0" borderId="30" xfId="0" applyBorder="1" applyAlignment="1">
      <alignment vertical="center" wrapText="1"/>
    </xf>
    <xf numFmtId="0" fontId="0" fillId="0" borderId="17" xfId="0" applyBorder="1" applyAlignment="1">
      <alignment wrapText="1"/>
    </xf>
    <xf numFmtId="0" fontId="0" fillId="0" borderId="18" xfId="0" applyBorder="1" applyAlignment="1">
      <alignment vertical="center" wrapText="1"/>
    </xf>
    <xf numFmtId="0" fontId="34" fillId="4" borderId="30" xfId="0" quotePrefix="1" applyFont="1" applyFill="1" applyBorder="1" applyAlignment="1">
      <alignment horizontal="left" wrapText="1"/>
    </xf>
    <xf numFmtId="0" fontId="0" fillId="0" borderId="30" xfId="0" applyBorder="1" applyAlignment="1">
      <alignment wrapText="1"/>
    </xf>
    <xf numFmtId="0" fontId="0" fillId="0" borderId="30" xfId="0" applyBorder="1"/>
    <xf numFmtId="0" fontId="0" fillId="0" borderId="28" xfId="0" applyBorder="1"/>
    <xf numFmtId="174" fontId="0" fillId="0" borderId="0" xfId="0" applyNumberFormat="1" applyBorder="1"/>
    <xf numFmtId="0" fontId="0" fillId="0" borderId="205" xfId="0" applyBorder="1"/>
    <xf numFmtId="168" fontId="0" fillId="0" borderId="206" xfId="0" applyNumberFormat="1" applyBorder="1"/>
    <xf numFmtId="168" fontId="10" fillId="0" borderId="0" xfId="0" applyNumberFormat="1" applyFont="1" applyBorder="1"/>
    <xf numFmtId="175" fontId="0" fillId="0" borderId="28" xfId="6" applyNumberFormat="1" applyFont="1" applyBorder="1"/>
    <xf numFmtId="175" fontId="0" fillId="0" borderId="33" xfId="6" applyNumberFormat="1" applyFont="1" applyBorder="1"/>
    <xf numFmtId="0" fontId="37" fillId="0" borderId="0" xfId="0" quotePrefix="1" applyFont="1" applyAlignment="1">
      <alignment horizontal="left"/>
    </xf>
    <xf numFmtId="0" fontId="6" fillId="0" borderId="2" xfId="0" applyFont="1" applyFill="1" applyBorder="1" applyAlignment="1">
      <alignment horizontal="right" vertical="top" wrapText="1"/>
    </xf>
    <xf numFmtId="168" fontId="10" fillId="0" borderId="0" xfId="0" applyNumberFormat="1" applyFont="1" applyBorder="1" applyAlignment="1">
      <alignment horizontal="center"/>
    </xf>
    <xf numFmtId="174" fontId="6" fillId="0" borderId="0" xfId="0" applyNumberFormat="1" applyFont="1" applyBorder="1"/>
    <xf numFmtId="174" fontId="6" fillId="0" borderId="34" xfId="0" applyNumberFormat="1" applyFont="1" applyBorder="1"/>
    <xf numFmtId="174" fontId="5" fillId="0" borderId="0" xfId="3" applyNumberFormat="1" applyFont="1" applyBorder="1" applyAlignment="1"/>
    <xf numFmtId="0" fontId="5" fillId="0" borderId="0" xfId="0" quotePrefix="1" applyFont="1" applyBorder="1" applyAlignment="1">
      <alignment horizontal="left"/>
    </xf>
    <xf numFmtId="0" fontId="38" fillId="0" borderId="0" xfId="0" quotePrefix="1" applyFont="1" applyAlignment="1">
      <alignment horizontal="left"/>
    </xf>
    <xf numFmtId="0" fontId="0" fillId="0" borderId="35" xfId="0" applyBorder="1"/>
    <xf numFmtId="0" fontId="0" fillId="0" borderId="32" xfId="0" applyBorder="1"/>
    <xf numFmtId="0" fontId="10" fillId="0" borderId="22" xfId="0" quotePrefix="1" applyFont="1" applyBorder="1" applyAlignment="1">
      <alignment horizontal="left"/>
    </xf>
    <xf numFmtId="0" fontId="0" fillId="0" borderId="0" xfId="0" quotePrefix="1" applyBorder="1" applyAlignment="1">
      <alignment horizontal="left" wrapText="1"/>
    </xf>
    <xf numFmtId="0" fontId="39" fillId="0" borderId="0" xfId="0" applyFont="1" applyAlignment="1">
      <alignment vertical="center"/>
    </xf>
    <xf numFmtId="168" fontId="6" fillId="0" borderId="1" xfId="0" applyNumberFormat="1" applyFont="1" applyFill="1" applyBorder="1" applyAlignment="1" applyProtection="1">
      <protection locked="0"/>
    </xf>
    <xf numFmtId="168" fontId="6" fillId="0" borderId="26" xfId="0" applyNumberFormat="1" applyFont="1" applyFill="1" applyBorder="1" applyAlignment="1" applyProtection="1">
      <protection locked="0"/>
    </xf>
    <xf numFmtId="0" fontId="13" fillId="0" borderId="1" xfId="0" applyFont="1" applyBorder="1" applyAlignment="1">
      <alignment wrapText="1"/>
    </xf>
    <xf numFmtId="0" fontId="0" fillId="3" borderId="36" xfId="0" applyFill="1" applyBorder="1" applyAlignment="1" applyProtection="1">
      <alignment horizontal="center" vertical="center"/>
      <protection locked="0"/>
    </xf>
    <xf numFmtId="0" fontId="10" fillId="3" borderId="36" xfId="0" applyFont="1" applyFill="1" applyBorder="1" applyAlignment="1" applyProtection="1">
      <alignment horizontal="right" vertical="center"/>
      <protection locked="0"/>
    </xf>
    <xf numFmtId="171" fontId="10" fillId="3" borderId="36" xfId="0" applyNumberFormat="1" applyFont="1" applyFill="1" applyBorder="1" applyAlignment="1" applyProtection="1">
      <alignment horizontal="right" vertical="center"/>
      <protection locked="0"/>
    </xf>
    <xf numFmtId="0" fontId="40" fillId="0" borderId="0" xfId="0" applyFont="1" applyAlignment="1">
      <alignment horizontal="left" vertical="center"/>
    </xf>
    <xf numFmtId="0" fontId="6" fillId="6" borderId="1" xfId="0" applyFont="1" applyFill="1" applyBorder="1" applyAlignment="1" applyProtection="1">
      <alignment wrapText="1"/>
      <protection locked="0"/>
    </xf>
    <xf numFmtId="168" fontId="6" fillId="6" borderId="1" xfId="0" applyNumberFormat="1" applyFont="1" applyFill="1" applyBorder="1" applyProtection="1">
      <protection locked="0"/>
    </xf>
    <xf numFmtId="168" fontId="6" fillId="6" borderId="26" xfId="0" applyNumberFormat="1" applyFont="1" applyFill="1" applyBorder="1" applyProtection="1">
      <protection locked="0"/>
    </xf>
    <xf numFmtId="0" fontId="6" fillId="6" borderId="3" xfId="0" applyFont="1" applyFill="1" applyBorder="1" applyAlignment="1" applyProtection="1">
      <alignment wrapText="1"/>
      <protection locked="0"/>
    </xf>
    <xf numFmtId="0" fontId="0" fillId="6" borderId="0" xfId="0" applyFill="1"/>
    <xf numFmtId="0" fontId="6" fillId="0" borderId="1" xfId="0" applyFont="1" applyFill="1" applyBorder="1" applyAlignment="1" applyProtection="1">
      <alignment wrapText="1"/>
      <protection locked="0"/>
    </xf>
    <xf numFmtId="168" fontId="6" fillId="0" borderId="1" xfId="0" applyNumberFormat="1" applyFont="1" applyFill="1" applyBorder="1" applyProtection="1">
      <protection locked="0"/>
    </xf>
    <xf numFmtId="168" fontId="6" fillId="0" borderId="26" xfId="0" applyNumberFormat="1" applyFont="1" applyFill="1" applyBorder="1" applyProtection="1">
      <protection locked="0"/>
    </xf>
    <xf numFmtId="0" fontId="5" fillId="0" borderId="37" xfId="0" applyFont="1" applyBorder="1" applyAlignment="1">
      <alignment wrapText="1"/>
    </xf>
    <xf numFmtId="168" fontId="6" fillId="0" borderId="37" xfId="0" applyNumberFormat="1" applyFont="1" applyBorder="1" applyAlignment="1"/>
    <xf numFmtId="168" fontId="6" fillId="0" borderId="38" xfId="0" applyNumberFormat="1" applyFont="1" applyBorder="1" applyAlignment="1"/>
    <xf numFmtId="0" fontId="6" fillId="0" borderId="39" xfId="0" applyFont="1" applyFill="1" applyBorder="1" applyAlignment="1">
      <alignment wrapText="1"/>
    </xf>
    <xf numFmtId="0" fontId="6" fillId="0" borderId="37" xfId="0" applyFont="1" applyBorder="1" applyAlignment="1">
      <alignment wrapText="1"/>
    </xf>
    <xf numFmtId="0" fontId="5" fillId="0" borderId="40" xfId="0" applyFont="1" applyBorder="1" applyAlignment="1">
      <alignment horizontal="right" vertical="top" wrapText="1"/>
    </xf>
    <xf numFmtId="0" fontId="6" fillId="0" borderId="0" xfId="0" applyFont="1" applyFill="1" applyBorder="1" applyAlignment="1"/>
    <xf numFmtId="14" fontId="7" fillId="0" borderId="4" xfId="0" applyNumberFormat="1" applyFont="1" applyBorder="1" applyAlignment="1"/>
    <xf numFmtId="14" fontId="7" fillId="0" borderId="29" xfId="0" applyNumberFormat="1" applyFont="1" applyBorder="1" applyAlignment="1"/>
    <xf numFmtId="0" fontId="5" fillId="0" borderId="41" xfId="0" applyFont="1" applyBorder="1" applyAlignment="1"/>
    <xf numFmtId="0" fontId="6" fillId="0" borderId="42" xfId="0" applyFont="1" applyFill="1" applyBorder="1" applyAlignment="1">
      <alignment horizontal="justify" vertical="top" wrapText="1"/>
    </xf>
    <xf numFmtId="0" fontId="6" fillId="0" borderId="4" xfId="0" applyFont="1" applyBorder="1" applyAlignment="1">
      <alignment horizontal="justify" vertical="top" wrapText="1"/>
    </xf>
    <xf numFmtId="0" fontId="5" fillId="0" borderId="41" xfId="0" applyFont="1" applyBorder="1" applyAlignment="1">
      <alignment horizontal="right" vertical="top" wrapText="1"/>
    </xf>
    <xf numFmtId="9" fontId="5" fillId="0" borderId="41" xfId="6" applyFont="1" applyBorder="1" applyAlignment="1">
      <alignment horizontal="right" vertical="top" wrapText="1"/>
    </xf>
    <xf numFmtId="0" fontId="5" fillId="0" borderId="4" xfId="0" applyFont="1" applyBorder="1" applyAlignment="1">
      <alignment horizontal="right" vertical="top" wrapText="1"/>
    </xf>
    <xf numFmtId="0" fontId="6" fillId="0" borderId="4" xfId="0" applyFont="1" applyFill="1" applyBorder="1" applyAlignment="1">
      <alignment horizontal="justify" vertical="top" wrapText="1"/>
    </xf>
    <xf numFmtId="0" fontId="5" fillId="0" borderId="17" xfId="0" applyFont="1" applyFill="1" applyBorder="1" applyProtection="1">
      <protection locked="0"/>
    </xf>
    <xf numFmtId="0" fontId="6" fillId="3" borderId="43" xfId="0" applyFont="1" applyFill="1" applyBorder="1" applyAlignment="1" applyProtection="1">
      <protection locked="0"/>
    </xf>
    <xf numFmtId="0" fontId="6" fillId="3" borderId="43" xfId="0" applyFont="1" applyFill="1" applyBorder="1" applyProtection="1">
      <protection locked="0"/>
    </xf>
    <xf numFmtId="0" fontId="6" fillId="0" borderId="17" xfId="0" applyFont="1" applyFill="1" applyBorder="1" applyProtection="1">
      <protection locked="0"/>
    </xf>
    <xf numFmtId="0" fontId="6" fillId="0" borderId="43" xfId="0" applyFont="1" applyFill="1" applyBorder="1" applyProtection="1">
      <protection locked="0"/>
    </xf>
    <xf numFmtId="0" fontId="5" fillId="0" borderId="23" xfId="0" applyFont="1" applyBorder="1"/>
    <xf numFmtId="0" fontId="6" fillId="0" borderId="44" xfId="0" applyFont="1" applyBorder="1" applyAlignment="1"/>
    <xf numFmtId="0" fontId="6" fillId="3" borderId="45" xfId="0" applyFont="1" applyFill="1" applyBorder="1" applyProtection="1">
      <protection locked="0"/>
    </xf>
    <xf numFmtId="0" fontId="6" fillId="0" borderId="46" xfId="0" applyFont="1" applyFill="1" applyBorder="1" applyAlignment="1" applyProtection="1">
      <alignment wrapText="1"/>
      <protection locked="0"/>
    </xf>
    <xf numFmtId="168" fontId="6" fillId="0" borderId="46" xfId="0" applyNumberFormat="1" applyFont="1" applyFill="1" applyBorder="1" applyProtection="1">
      <protection locked="0"/>
    </xf>
    <xf numFmtId="168" fontId="6" fillId="0" borderId="47" xfId="0" applyNumberFormat="1" applyFont="1" applyFill="1" applyBorder="1" applyProtection="1">
      <protection locked="0"/>
    </xf>
    <xf numFmtId="0" fontId="6" fillId="0" borderId="0" xfId="0" applyFont="1" applyFill="1" applyBorder="1" applyAlignment="1" applyProtection="1">
      <alignment wrapText="1"/>
      <protection locked="0"/>
    </xf>
    <xf numFmtId="0" fontId="6" fillId="0" borderId="48" xfId="0" applyFont="1" applyFill="1" applyBorder="1" applyProtection="1">
      <protection locked="0"/>
    </xf>
    <xf numFmtId="0" fontId="26" fillId="0" borderId="0" xfId="0" applyFont="1" applyFill="1" applyBorder="1" applyAlignment="1">
      <alignment vertical="center"/>
    </xf>
    <xf numFmtId="0" fontId="26" fillId="0" borderId="24" xfId="0" applyFont="1" applyFill="1" applyBorder="1" applyAlignment="1">
      <alignment vertical="center"/>
    </xf>
    <xf numFmtId="0" fontId="30" fillId="0" borderId="24" xfId="0" applyFont="1" applyBorder="1"/>
    <xf numFmtId="0" fontId="30" fillId="0" borderId="24" xfId="0" applyFont="1" applyBorder="1" applyAlignment="1">
      <alignment horizontal="center"/>
    </xf>
    <xf numFmtId="167" fontId="31" fillId="0" borderId="24" xfId="3" applyNumberFormat="1" applyFont="1" applyBorder="1" applyAlignment="1"/>
    <xf numFmtId="0" fontId="31" fillId="0" borderId="24" xfId="0" applyFont="1" applyBorder="1" applyAlignment="1"/>
    <xf numFmtId="167" fontId="5" fillId="0" borderId="24" xfId="3" applyNumberFormat="1" applyFont="1" applyBorder="1" applyAlignment="1"/>
    <xf numFmtId="0" fontId="5" fillId="0" borderId="24" xfId="0" applyFont="1" applyBorder="1" applyAlignment="1"/>
    <xf numFmtId="0" fontId="6" fillId="7" borderId="34" xfId="0" applyFont="1" applyFill="1" applyBorder="1"/>
    <xf numFmtId="0" fontId="5" fillId="7" borderId="49" xfId="0" applyFont="1" applyFill="1" applyBorder="1" applyAlignment="1">
      <alignment horizontal="left"/>
    </xf>
    <xf numFmtId="0" fontId="22" fillId="0" borderId="0" xfId="0" applyFont="1" applyBorder="1"/>
    <xf numFmtId="9" fontId="13" fillId="0" borderId="40" xfId="6" applyFont="1" applyBorder="1" applyAlignment="1">
      <alignment horizontal="right" vertical="top" wrapText="1"/>
    </xf>
    <xf numFmtId="0" fontId="38" fillId="0" borderId="0" xfId="0" applyFont="1" applyBorder="1"/>
    <xf numFmtId="167" fontId="13" fillId="0" borderId="0" xfId="3" applyNumberFormat="1" applyFont="1" applyBorder="1" applyAlignment="1"/>
    <xf numFmtId="168" fontId="6" fillId="0" borderId="0" xfId="0" applyNumberFormat="1" applyFont="1" applyFill="1" applyBorder="1" applyProtection="1">
      <protection locked="0"/>
    </xf>
    <xf numFmtId="0" fontId="5" fillId="2" borderId="3" xfId="0" applyFont="1" applyFill="1" applyBorder="1" applyAlignment="1">
      <alignment horizontal="center" vertical="center" wrapText="1"/>
    </xf>
    <xf numFmtId="0" fontId="22" fillId="0" borderId="17" xfId="0" applyFont="1" applyBorder="1"/>
    <xf numFmtId="168" fontId="22" fillId="0" borderId="0" xfId="0" applyNumberFormat="1" applyFont="1" applyBorder="1"/>
    <xf numFmtId="0" fontId="22" fillId="0" borderId="28" xfId="0" applyFont="1" applyBorder="1"/>
    <xf numFmtId="170" fontId="22" fillId="0" borderId="28" xfId="0" applyNumberFormat="1" applyFont="1" applyBorder="1"/>
    <xf numFmtId="170" fontId="22" fillId="0" borderId="50" xfId="0" applyNumberFormat="1" applyFont="1" applyBorder="1"/>
    <xf numFmtId="172" fontId="22" fillId="0" borderId="28" xfId="1" applyNumberFormat="1" applyFont="1" applyBorder="1"/>
    <xf numFmtId="172" fontId="22" fillId="0" borderId="28" xfId="1" applyNumberFormat="1" applyFont="1" applyFill="1" applyBorder="1"/>
    <xf numFmtId="172" fontId="22" fillId="0" borderId="50" xfId="1" applyNumberFormat="1" applyFont="1" applyFill="1" applyBorder="1"/>
    <xf numFmtId="172" fontId="22" fillId="0" borderId="50" xfId="1" applyNumberFormat="1" applyFont="1" applyBorder="1"/>
    <xf numFmtId="0" fontId="22" fillId="0" borderId="24" xfId="0" applyFont="1" applyBorder="1"/>
    <xf numFmtId="168" fontId="22" fillId="0" borderId="24" xfId="0" applyNumberFormat="1" applyFont="1" applyBorder="1"/>
    <xf numFmtId="172" fontId="22" fillId="0" borderId="51" xfId="1" applyNumberFormat="1" applyFont="1" applyBorder="1"/>
    <xf numFmtId="172" fontId="22" fillId="0" borderId="52" xfId="1" applyNumberFormat="1" applyFont="1" applyBorder="1"/>
    <xf numFmtId="0" fontId="22" fillId="7" borderId="0" xfId="0" applyFont="1" applyFill="1" applyBorder="1"/>
    <xf numFmtId="0" fontId="49" fillId="0" borderId="53" xfId="0" applyFont="1" applyBorder="1" applyAlignment="1">
      <alignment vertical="center"/>
    </xf>
    <xf numFmtId="0" fontId="50" fillId="3" borderId="54" xfId="0" applyFont="1" applyFill="1" applyBorder="1" applyAlignment="1" applyProtection="1">
      <alignment vertical="center"/>
      <protection locked="0"/>
    </xf>
    <xf numFmtId="0" fontId="6" fillId="0" borderId="55" xfId="0" applyFont="1" applyFill="1" applyBorder="1" applyAlignment="1" applyProtection="1">
      <alignment wrapText="1"/>
      <protection locked="0"/>
    </xf>
    <xf numFmtId="168" fontId="6" fillId="0" borderId="24" xfId="0" applyNumberFormat="1" applyFont="1" applyFill="1" applyBorder="1" applyProtection="1">
      <protection locked="0"/>
    </xf>
    <xf numFmtId="0" fontId="6" fillId="0" borderId="24" xfId="0" applyFont="1" applyFill="1" applyBorder="1" applyAlignment="1" applyProtection="1">
      <alignment wrapText="1"/>
      <protection locked="0"/>
    </xf>
    <xf numFmtId="0" fontId="6" fillId="6" borderId="17" xfId="0" applyFont="1" applyFill="1" applyBorder="1" applyProtection="1">
      <protection locked="0"/>
    </xf>
    <xf numFmtId="0" fontId="6" fillId="6" borderId="43" xfId="0" applyFont="1" applyFill="1" applyBorder="1" applyProtection="1">
      <protection locked="0"/>
    </xf>
    <xf numFmtId="0" fontId="6" fillId="8" borderId="56" xfId="0" applyFont="1" applyFill="1" applyBorder="1"/>
    <xf numFmtId="0" fontId="6" fillId="9" borderId="24" xfId="0" applyFont="1" applyFill="1" applyBorder="1"/>
    <xf numFmtId="0" fontId="22" fillId="9" borderId="0" xfId="0" applyFont="1" applyFill="1" applyBorder="1"/>
    <xf numFmtId="3" fontId="15" fillId="0" borderId="3" xfId="0" applyNumberFormat="1" applyFont="1" applyFill="1" applyBorder="1" applyAlignment="1"/>
    <xf numFmtId="3" fontId="6" fillId="0" borderId="3" xfId="0" applyNumberFormat="1" applyFont="1" applyFill="1" applyBorder="1" applyAlignment="1">
      <alignment wrapText="1"/>
    </xf>
    <xf numFmtId="3" fontId="15" fillId="0" borderId="3" xfId="0" applyNumberFormat="1" applyFont="1" applyBorder="1" applyAlignment="1"/>
    <xf numFmtId="3" fontId="6" fillId="0" borderId="24" xfId="0" applyNumberFormat="1" applyFont="1" applyFill="1" applyBorder="1" applyAlignment="1" applyProtection="1">
      <alignment wrapText="1"/>
      <protection locked="0"/>
    </xf>
    <xf numFmtId="172" fontId="6" fillId="9" borderId="24" xfId="1" applyNumberFormat="1" applyFont="1" applyFill="1" applyBorder="1"/>
    <xf numFmtId="172" fontId="42" fillId="9" borderId="0" xfId="1" applyNumberFormat="1" applyFont="1" applyFill="1" applyBorder="1"/>
    <xf numFmtId="0" fontId="5" fillId="9" borderId="22" xfId="0" applyFont="1" applyFill="1" applyBorder="1"/>
    <xf numFmtId="0" fontId="5" fillId="9" borderId="17" xfId="0" applyFont="1" applyFill="1" applyBorder="1"/>
    <xf numFmtId="167" fontId="6" fillId="7" borderId="34" xfId="3" applyNumberFormat="1" applyFont="1" applyFill="1" applyBorder="1"/>
    <xf numFmtId="167" fontId="6" fillId="7" borderId="56" xfId="3" applyNumberFormat="1" applyFont="1" applyFill="1" applyBorder="1"/>
    <xf numFmtId="0" fontId="0" fillId="0" borderId="0" xfId="0" applyAlignment="1"/>
    <xf numFmtId="0" fontId="43" fillId="9" borderId="57" xfId="0" applyFont="1" applyFill="1" applyBorder="1" applyAlignment="1">
      <alignment horizontal="left"/>
    </xf>
    <xf numFmtId="172" fontId="43" fillId="9" borderId="24" xfId="1" applyNumberFormat="1" applyFont="1" applyFill="1" applyBorder="1"/>
    <xf numFmtId="167" fontId="41" fillId="7" borderId="57" xfId="3" applyNumberFormat="1" applyFont="1" applyFill="1" applyBorder="1" applyAlignment="1">
      <alignment horizontal="left"/>
    </xf>
    <xf numFmtId="0" fontId="5" fillId="2" borderId="58" xfId="0" applyFont="1" applyFill="1" applyBorder="1" applyAlignment="1">
      <alignment horizontal="center" vertical="center" wrapText="1"/>
    </xf>
    <xf numFmtId="0" fontId="22" fillId="0" borderId="0" xfId="0" applyFont="1"/>
    <xf numFmtId="43" fontId="0" fillId="0" borderId="0" xfId="1" applyFont="1" applyBorder="1"/>
    <xf numFmtId="43" fontId="26" fillId="0" borderId="0" xfId="1" applyFont="1" applyFill="1" applyAlignment="1">
      <alignment vertical="center"/>
    </xf>
    <xf numFmtId="43" fontId="30" fillId="0" borderId="0" xfId="1" applyFont="1" applyBorder="1"/>
    <xf numFmtId="43" fontId="0" fillId="0" borderId="0" xfId="1" applyFont="1"/>
    <xf numFmtId="0" fontId="22" fillId="7" borderId="59" xfId="0" applyFont="1" applyFill="1" applyBorder="1"/>
    <xf numFmtId="164" fontId="22" fillId="7" borderId="60" xfId="0" applyNumberFormat="1" applyFont="1" applyFill="1" applyBorder="1"/>
    <xf numFmtId="0" fontId="10" fillId="7" borderId="61" xfId="0" applyFont="1" applyFill="1" applyBorder="1"/>
    <xf numFmtId="168" fontId="22" fillId="7" borderId="61" xfId="0" applyNumberFormat="1" applyFont="1" applyFill="1" applyBorder="1"/>
    <xf numFmtId="172" fontId="10" fillId="7" borderId="62" xfId="1" applyNumberFormat="1" applyFont="1" applyFill="1" applyBorder="1"/>
    <xf numFmtId="173" fontId="1" fillId="0" borderId="0" xfId="0" applyNumberFormat="1" applyFont="1" applyBorder="1"/>
    <xf numFmtId="0" fontId="22" fillId="0" borderId="22" xfId="0" applyFont="1" applyBorder="1"/>
    <xf numFmtId="0" fontId="22" fillId="0" borderId="61" xfId="0" applyFont="1" applyBorder="1"/>
    <xf numFmtId="168" fontId="22" fillId="0" borderId="61" xfId="0" applyNumberFormat="1" applyFont="1" applyBorder="1"/>
    <xf numFmtId="170" fontId="22" fillId="0" borderId="62" xfId="0" applyNumberFormat="1" applyFont="1" applyBorder="1"/>
    <xf numFmtId="170" fontId="22" fillId="0" borderId="63" xfId="0" applyNumberFormat="1" applyFont="1" applyBorder="1"/>
    <xf numFmtId="0" fontId="5" fillId="7" borderId="64" xfId="0" applyFont="1" applyFill="1" applyBorder="1" applyAlignment="1">
      <alignment horizontal="left"/>
    </xf>
    <xf numFmtId="164" fontId="22" fillId="7" borderId="65" xfId="0" applyNumberFormat="1" applyFont="1" applyFill="1" applyBorder="1"/>
    <xf numFmtId="0" fontId="22" fillId="0" borderId="66" xfId="0" applyFont="1" applyFill="1" applyBorder="1"/>
    <xf numFmtId="0" fontId="22" fillId="7" borderId="28" xfId="0" applyFont="1" applyFill="1" applyBorder="1"/>
    <xf numFmtId="172" fontId="22" fillId="7" borderId="28" xfId="1" applyNumberFormat="1" applyFont="1" applyFill="1" applyBorder="1"/>
    <xf numFmtId="172" fontId="22" fillId="7" borderId="51" xfId="1" applyNumberFormat="1" applyFont="1" applyFill="1" applyBorder="1"/>
    <xf numFmtId="0" fontId="22" fillId="7" borderId="62" xfId="0" applyFont="1" applyFill="1" applyBorder="1"/>
    <xf numFmtId="0" fontId="5" fillId="0" borderId="0" xfId="0" applyFont="1" applyFill="1" applyBorder="1"/>
    <xf numFmtId="173" fontId="0" fillId="0" borderId="0" xfId="0" applyNumberFormat="1" applyFill="1"/>
    <xf numFmtId="0" fontId="22" fillId="0" borderId="0" xfId="5" applyAlignment="1">
      <alignment vertical="top"/>
    </xf>
    <xf numFmtId="0" fontId="14" fillId="0" borderId="67" xfId="5" applyFont="1" applyBorder="1" applyAlignment="1">
      <alignment vertical="top"/>
    </xf>
    <xf numFmtId="0" fontId="22" fillId="0" borderId="68" xfId="5" applyBorder="1" applyAlignment="1">
      <alignment vertical="top"/>
    </xf>
    <xf numFmtId="0" fontId="10" fillId="10" borderId="67" xfId="5" applyFont="1" applyFill="1" applyBorder="1" applyAlignment="1">
      <alignment vertical="top"/>
    </xf>
    <xf numFmtId="0" fontId="10" fillId="10" borderId="15" xfId="5" applyFont="1" applyFill="1" applyBorder="1" applyAlignment="1">
      <alignment vertical="top"/>
    </xf>
    <xf numFmtId="0" fontId="10" fillId="10" borderId="69" xfId="5" applyFont="1" applyFill="1" applyBorder="1" applyAlignment="1">
      <alignment vertical="top"/>
    </xf>
    <xf numFmtId="0" fontId="45" fillId="11" borderId="36" xfId="5" applyFont="1" applyFill="1" applyBorder="1" applyAlignment="1">
      <alignment vertical="top"/>
    </xf>
    <xf numFmtId="0" fontId="45" fillId="11" borderId="36" xfId="5" applyFont="1" applyFill="1" applyBorder="1" applyAlignment="1">
      <alignment vertical="top" wrapText="1"/>
    </xf>
    <xf numFmtId="0" fontId="10" fillId="10" borderId="70" xfId="5" applyFont="1" applyFill="1" applyBorder="1" applyAlignment="1">
      <alignment vertical="top" wrapText="1"/>
    </xf>
    <xf numFmtId="0" fontId="22" fillId="0" borderId="34" xfId="5" applyBorder="1" applyAlignment="1">
      <alignment vertical="top" wrapText="1"/>
    </xf>
    <xf numFmtId="0" fontId="10" fillId="0" borderId="71" xfId="5" applyFont="1" applyBorder="1" applyAlignment="1">
      <alignment horizontal="center" vertical="center" wrapText="1"/>
    </xf>
    <xf numFmtId="0" fontId="10" fillId="12" borderId="70" xfId="5" applyFont="1" applyFill="1" applyBorder="1" applyAlignment="1">
      <alignment vertical="top" wrapText="1"/>
    </xf>
    <xf numFmtId="0" fontId="22" fillId="0" borderId="0" xfId="5" applyFill="1" applyAlignment="1">
      <alignment vertical="top"/>
    </xf>
    <xf numFmtId="0" fontId="24" fillId="3" borderId="0" xfId="0" applyFont="1" applyFill="1" applyBorder="1" applyAlignment="1" applyProtection="1">
      <alignment vertical="top" wrapText="1"/>
      <protection locked="0"/>
    </xf>
    <xf numFmtId="0" fontId="24" fillId="0" borderId="0" xfId="0" applyFont="1" applyBorder="1" applyAlignment="1">
      <alignment vertical="top" wrapText="1"/>
    </xf>
    <xf numFmtId="0" fontId="10" fillId="2" borderId="72" xfId="0" applyFont="1" applyFill="1" applyBorder="1" applyAlignment="1">
      <alignment horizontal="center" vertical="center"/>
    </xf>
    <xf numFmtId="168" fontId="50" fillId="3" borderId="73" xfId="0" applyNumberFormat="1" applyFont="1" applyFill="1" applyBorder="1" applyAlignment="1" applyProtection="1">
      <protection locked="0"/>
    </xf>
    <xf numFmtId="168" fontId="50" fillId="3" borderId="74" xfId="0" applyNumberFormat="1" applyFont="1" applyFill="1" applyBorder="1" applyAlignment="1" applyProtection="1">
      <protection locked="0"/>
    </xf>
    <xf numFmtId="3" fontId="5" fillId="7" borderId="75" xfId="0" applyNumberFormat="1" applyFont="1" applyFill="1" applyBorder="1" applyAlignment="1"/>
    <xf numFmtId="3" fontId="5" fillId="7" borderId="76" xfId="0" applyNumberFormat="1" applyFont="1" applyFill="1" applyBorder="1" applyAlignment="1"/>
    <xf numFmtId="3" fontId="5" fillId="7" borderId="73" xfId="0" applyNumberFormat="1" applyFont="1" applyFill="1" applyBorder="1" applyAlignment="1"/>
    <xf numFmtId="9" fontId="13" fillId="7" borderId="75" xfId="6" applyFont="1" applyFill="1" applyBorder="1" applyAlignment="1">
      <alignment horizontal="right" vertical="top" wrapText="1"/>
    </xf>
    <xf numFmtId="0" fontId="51" fillId="3" borderId="1" xfId="0" applyFont="1" applyFill="1" applyBorder="1" applyAlignment="1" applyProtection="1">
      <alignment wrapText="1"/>
      <protection locked="0"/>
    </xf>
    <xf numFmtId="168" fontId="50" fillId="3" borderId="1" xfId="0" applyNumberFormat="1" applyFont="1" applyFill="1" applyBorder="1" applyAlignment="1" applyProtection="1">
      <protection locked="0"/>
    </xf>
    <xf numFmtId="168" fontId="50" fillId="3" borderId="26" xfId="0" applyNumberFormat="1" applyFont="1" applyFill="1" applyBorder="1" applyAlignment="1" applyProtection="1">
      <protection locked="0"/>
    </xf>
    <xf numFmtId="168" fontId="50" fillId="3" borderId="73" xfId="0" applyNumberFormat="1" applyFont="1" applyFill="1" applyBorder="1" applyAlignment="1" applyProtection="1">
      <alignment vertical="center"/>
      <protection locked="0"/>
    </xf>
    <xf numFmtId="168" fontId="50" fillId="3" borderId="74" xfId="0" applyNumberFormat="1" applyFont="1" applyFill="1" applyBorder="1" applyAlignment="1" applyProtection="1">
      <alignment vertical="center"/>
      <protection locked="0"/>
    </xf>
    <xf numFmtId="0" fontId="50" fillId="3" borderId="17" xfId="0" applyFont="1" applyFill="1" applyBorder="1" applyProtection="1">
      <protection locked="0"/>
    </xf>
    <xf numFmtId="0" fontId="5" fillId="0" borderId="17" xfId="0" applyFont="1" applyBorder="1" applyAlignment="1">
      <alignment vertical="center"/>
    </xf>
    <xf numFmtId="0" fontId="5" fillId="0" borderId="73" xfId="0" applyFont="1" applyBorder="1" applyAlignment="1">
      <alignment vertical="center" wrapText="1"/>
    </xf>
    <xf numFmtId="176" fontId="6" fillId="0" borderId="2" xfId="6" applyNumberFormat="1" applyFont="1" applyFill="1" applyBorder="1" applyAlignment="1">
      <alignment horizontal="right" wrapText="1"/>
    </xf>
    <xf numFmtId="9" fontId="5" fillId="7" borderId="77" xfId="6" applyFont="1" applyFill="1" applyBorder="1" applyAlignment="1"/>
    <xf numFmtId="9" fontId="6" fillId="0" borderId="78" xfId="6" applyFont="1" applyBorder="1"/>
    <xf numFmtId="3" fontId="5" fillId="0" borderId="2" xfId="0" applyNumberFormat="1" applyFont="1" applyFill="1" applyBorder="1" applyAlignment="1"/>
    <xf numFmtId="3" fontId="5" fillId="7" borderId="2" xfId="0" applyNumberFormat="1" applyFont="1" applyFill="1" applyBorder="1" applyAlignment="1"/>
    <xf numFmtId="3" fontId="5" fillId="0" borderId="51" xfId="0" applyNumberFormat="1" applyFont="1" applyFill="1" applyBorder="1" applyAlignment="1"/>
    <xf numFmtId="3" fontId="5" fillId="8" borderId="79" xfId="3" applyNumberFormat="1" applyFont="1" applyFill="1" applyBorder="1" applyAlignment="1"/>
    <xf numFmtId="3" fontId="5" fillId="9" borderId="51" xfId="3" applyNumberFormat="1" applyFont="1" applyFill="1" applyBorder="1" applyAlignment="1"/>
    <xf numFmtId="0" fontId="5" fillId="0" borderId="28" xfId="0" applyFont="1" applyFill="1" applyBorder="1" applyAlignment="1"/>
    <xf numFmtId="170" fontId="5" fillId="0" borderId="28" xfId="0" applyNumberFormat="1" applyFont="1" applyFill="1" applyBorder="1" applyAlignment="1"/>
    <xf numFmtId="1" fontId="5" fillId="0" borderId="2" xfId="0" applyNumberFormat="1" applyFont="1" applyFill="1" applyBorder="1" applyAlignment="1"/>
    <xf numFmtId="0" fontId="5" fillId="6" borderId="2" xfId="0" applyFont="1" applyFill="1" applyBorder="1" applyAlignment="1"/>
    <xf numFmtId="1" fontId="5" fillId="6" borderId="2" xfId="0" applyNumberFormat="1" applyFont="1" applyFill="1" applyBorder="1" applyAlignment="1"/>
    <xf numFmtId="172" fontId="5" fillId="9" borderId="51" xfId="1" applyNumberFormat="1" applyFont="1" applyFill="1" applyBorder="1" applyAlignment="1"/>
    <xf numFmtId="0" fontId="5" fillId="7" borderId="2" xfId="0" applyFont="1" applyFill="1" applyBorder="1" applyAlignment="1">
      <alignment vertical="center"/>
    </xf>
    <xf numFmtId="1" fontId="5" fillId="0" borderId="28" xfId="0" applyNumberFormat="1" applyFont="1" applyFill="1" applyBorder="1" applyAlignment="1"/>
    <xf numFmtId="170" fontId="5" fillId="9" borderId="80" xfId="0" applyNumberFormat="1" applyFont="1" applyFill="1" applyBorder="1" applyAlignment="1"/>
    <xf numFmtId="172" fontId="5" fillId="9" borderId="80" xfId="1" applyNumberFormat="1" applyFont="1" applyFill="1" applyBorder="1" applyAlignment="1"/>
    <xf numFmtId="9" fontId="5" fillId="9" borderId="2" xfId="6" applyFont="1" applyFill="1" applyBorder="1" applyAlignment="1"/>
    <xf numFmtId="0" fontId="5" fillId="0" borderId="40" xfId="0" applyFont="1" applyBorder="1" applyAlignment="1"/>
    <xf numFmtId="1" fontId="5" fillId="0" borderId="40" xfId="0" applyNumberFormat="1" applyFont="1" applyBorder="1" applyAlignment="1"/>
    <xf numFmtId="167" fontId="5" fillId="7" borderId="79" xfId="3" applyNumberFormat="1" applyFont="1" applyFill="1" applyBorder="1" applyAlignment="1"/>
    <xf numFmtId="0" fontId="5" fillId="0" borderId="81" xfId="0" applyFont="1" applyFill="1" applyBorder="1" applyAlignment="1"/>
    <xf numFmtId="170" fontId="5" fillId="0" borderId="2" xfId="0" applyNumberFormat="1" applyFont="1" applyFill="1" applyBorder="1" applyAlignment="1"/>
    <xf numFmtId="170" fontId="5" fillId="7" borderId="82" xfId="0" applyNumberFormat="1" applyFont="1" applyFill="1" applyBorder="1" applyAlignment="1"/>
    <xf numFmtId="167" fontId="5" fillId="7" borderId="82" xfId="3" applyNumberFormat="1" applyFont="1" applyFill="1" applyBorder="1" applyAlignment="1"/>
    <xf numFmtId="3" fontId="50" fillId="3" borderId="3" xfId="0" applyNumberFormat="1" applyFont="1" applyFill="1" applyBorder="1" applyAlignment="1" applyProtection="1">
      <alignment wrapText="1"/>
      <protection locked="0"/>
    </xf>
    <xf numFmtId="0" fontId="50" fillId="3" borderId="3" xfId="0" applyFont="1" applyFill="1" applyBorder="1" applyAlignment="1" applyProtection="1">
      <alignment wrapText="1"/>
      <protection locked="0"/>
    </xf>
    <xf numFmtId="0" fontId="50" fillId="3" borderId="42" xfId="0" applyFont="1" applyFill="1" applyBorder="1" applyAlignment="1" applyProtection="1">
      <alignment wrapText="1"/>
      <protection locked="0"/>
    </xf>
    <xf numFmtId="167" fontId="5" fillId="7" borderId="80" xfId="3" applyNumberFormat="1" applyFont="1" applyFill="1" applyBorder="1" applyAlignment="1"/>
    <xf numFmtId="9" fontId="13" fillId="7" borderId="80" xfId="6" applyFont="1" applyFill="1" applyBorder="1" applyAlignment="1"/>
    <xf numFmtId="9" fontId="13" fillId="7" borderId="2" xfId="6" applyFont="1" applyFill="1" applyBorder="1" applyAlignment="1">
      <alignment horizontal="right" vertical="top" wrapText="1"/>
    </xf>
    <xf numFmtId="167" fontId="22" fillId="0" borderId="0" xfId="3" applyNumberFormat="1" applyFont="1" applyBorder="1"/>
    <xf numFmtId="167" fontId="22" fillId="0" borderId="0" xfId="3" applyNumberFormat="1" applyFont="1"/>
    <xf numFmtId="167" fontId="22" fillId="7" borderId="56" xfId="3" applyNumberFormat="1" applyFont="1" applyFill="1" applyBorder="1"/>
    <xf numFmtId="9" fontId="13" fillId="7" borderId="79" xfId="6" applyNumberFormat="1" applyFont="1" applyFill="1" applyBorder="1" applyAlignment="1"/>
    <xf numFmtId="9" fontId="13" fillId="7" borderId="79" xfId="6" applyFont="1" applyFill="1" applyBorder="1" applyAlignment="1"/>
    <xf numFmtId="167" fontId="22" fillId="0" borderId="0" xfId="3" applyNumberFormat="1" applyFont="1" applyFill="1"/>
    <xf numFmtId="9" fontId="13" fillId="9" borderId="80" xfId="6" applyFont="1" applyFill="1" applyBorder="1" applyAlignment="1"/>
    <xf numFmtId="0" fontId="6" fillId="9" borderId="83" xfId="0" applyFont="1" applyFill="1" applyBorder="1" applyAlignment="1"/>
    <xf numFmtId="0" fontId="22" fillId="7" borderId="0" xfId="0" applyFont="1" applyFill="1"/>
    <xf numFmtId="0" fontId="6" fillId="9" borderId="3" xfId="0" applyFont="1" applyFill="1" applyBorder="1" applyAlignment="1">
      <alignment horizontal="justify" vertical="top" wrapText="1"/>
    </xf>
    <xf numFmtId="9" fontId="13" fillId="9" borderId="2" xfId="6" applyFont="1" applyFill="1" applyBorder="1" applyAlignment="1">
      <alignment horizontal="right" vertical="top" wrapText="1"/>
    </xf>
    <xf numFmtId="0" fontId="6" fillId="9" borderId="43" xfId="0" applyFont="1" applyFill="1" applyBorder="1" applyAlignment="1"/>
    <xf numFmtId="0" fontId="5" fillId="7" borderId="2" xfId="0" applyFont="1" applyFill="1" applyBorder="1" applyAlignment="1"/>
    <xf numFmtId="172" fontId="13" fillId="9" borderId="51" xfId="1" applyNumberFormat="1" applyFont="1" applyFill="1" applyBorder="1" applyAlignment="1">
      <alignment horizontal="right" vertical="center" wrapText="1"/>
    </xf>
    <xf numFmtId="172" fontId="13" fillId="9" borderId="51" xfId="1" applyNumberFormat="1" applyFont="1" applyFill="1" applyBorder="1" applyAlignment="1"/>
    <xf numFmtId="9" fontId="13" fillId="7" borderId="75" xfId="6" applyFont="1" applyFill="1" applyBorder="1" applyAlignment="1">
      <alignment horizontal="right" vertical="center" wrapText="1"/>
    </xf>
    <xf numFmtId="9" fontId="13" fillId="0" borderId="75" xfId="6" applyFont="1" applyFill="1" applyBorder="1" applyAlignment="1">
      <alignment horizontal="right" vertical="center" wrapText="1"/>
    </xf>
    <xf numFmtId="9" fontId="13" fillId="8" borderId="79" xfId="6" applyFont="1" applyFill="1" applyBorder="1" applyAlignment="1"/>
    <xf numFmtId="0" fontId="22" fillId="7" borderId="56" xfId="0" applyFont="1" applyFill="1" applyBorder="1"/>
    <xf numFmtId="3" fontId="5" fillId="9" borderId="24" xfId="3" applyNumberFormat="1" applyFont="1" applyFill="1" applyBorder="1" applyAlignment="1"/>
    <xf numFmtId="3" fontId="13" fillId="9" borderId="51" xfId="6" applyNumberFormat="1" applyFont="1" applyFill="1" applyBorder="1" applyAlignment="1">
      <alignment horizontal="right" vertical="center" wrapText="1"/>
    </xf>
    <xf numFmtId="3" fontId="13" fillId="9" borderId="51" xfId="6" applyNumberFormat="1" applyFont="1" applyFill="1" applyBorder="1" applyAlignment="1"/>
    <xf numFmtId="3" fontId="5" fillId="7" borderId="3" xfId="0" applyNumberFormat="1" applyFont="1" applyFill="1" applyBorder="1" applyAlignment="1"/>
    <xf numFmtId="3" fontId="5" fillId="7" borderId="1" xfId="0" applyNumberFormat="1" applyFont="1" applyFill="1" applyBorder="1" applyAlignment="1"/>
    <xf numFmtId="9" fontId="13" fillId="0" borderId="2" xfId="6" applyFont="1" applyFill="1" applyBorder="1" applyAlignment="1">
      <alignment horizontal="right" vertical="top" wrapText="1"/>
    </xf>
    <xf numFmtId="3" fontId="5" fillId="0" borderId="2" xfId="0" applyNumberFormat="1" applyFont="1" applyFill="1" applyBorder="1" applyAlignment="1">
      <alignment horizontal="right" vertical="top" wrapText="1"/>
    </xf>
    <xf numFmtId="3" fontId="5" fillId="0" borderId="2" xfId="0" applyNumberFormat="1" applyFont="1" applyBorder="1" applyAlignment="1"/>
    <xf numFmtId="3" fontId="5" fillId="0" borderId="41" xfId="0" applyNumberFormat="1" applyFont="1" applyFill="1" applyBorder="1" applyAlignment="1">
      <alignment horizontal="right" vertical="top" wrapText="1"/>
    </xf>
    <xf numFmtId="9" fontId="13" fillId="0" borderId="41" xfId="6" applyFont="1" applyFill="1" applyBorder="1" applyAlignment="1">
      <alignment horizontal="right" vertical="top" wrapText="1"/>
    </xf>
    <xf numFmtId="3" fontId="5" fillId="0" borderId="51" xfId="0" applyNumberFormat="1" applyFont="1" applyFill="1" applyBorder="1" applyAlignment="1">
      <alignment horizontal="right" vertical="top" wrapText="1"/>
    </xf>
    <xf numFmtId="9" fontId="13" fillId="0" borderId="51" xfId="6" applyFont="1" applyFill="1" applyBorder="1" applyAlignment="1">
      <alignment horizontal="right" vertical="top" wrapText="1"/>
    </xf>
    <xf numFmtId="0" fontId="5" fillId="0" borderId="28" xfId="0" applyFont="1" applyFill="1" applyBorder="1" applyAlignment="1">
      <alignment horizontal="right" vertical="top" wrapText="1"/>
    </xf>
    <xf numFmtId="9" fontId="13" fillId="0" borderId="28" xfId="6" applyFont="1" applyFill="1" applyBorder="1" applyAlignment="1">
      <alignment horizontal="right" vertical="top" wrapText="1"/>
    </xf>
    <xf numFmtId="0" fontId="5" fillId="6" borderId="2" xfId="0" applyFont="1" applyFill="1" applyBorder="1" applyAlignment="1">
      <alignment horizontal="right" vertical="top" wrapText="1"/>
    </xf>
    <xf numFmtId="9" fontId="13" fillId="6" borderId="2" xfId="6" applyFont="1" applyFill="1" applyBorder="1" applyAlignment="1">
      <alignment horizontal="right" vertical="top" wrapText="1"/>
    </xf>
    <xf numFmtId="0" fontId="13" fillId="0" borderId="0" xfId="0" applyFont="1" applyBorder="1" applyAlignment="1"/>
    <xf numFmtId="0" fontId="5" fillId="0" borderId="51" xfId="0" applyFont="1" applyFill="1" applyBorder="1" applyAlignment="1">
      <alignment horizontal="right" vertical="top" wrapText="1"/>
    </xf>
    <xf numFmtId="0" fontId="5" fillId="7" borderId="1" xfId="0" applyFont="1" applyFill="1" applyBorder="1" applyAlignment="1">
      <alignment vertical="center" wrapText="1"/>
    </xf>
    <xf numFmtId="168" fontId="6" fillId="7" borderId="1" xfId="0" applyNumberFormat="1" applyFont="1" applyFill="1" applyBorder="1" applyAlignment="1">
      <alignment vertical="center"/>
    </xf>
    <xf numFmtId="0" fontId="5" fillId="7" borderId="2" xfId="0" applyFont="1" applyFill="1" applyBorder="1" applyAlignment="1">
      <alignment horizontal="right" vertical="center" wrapText="1"/>
    </xf>
    <xf numFmtId="0" fontId="5" fillId="7" borderId="2" xfId="0" applyFont="1" applyFill="1" applyBorder="1" applyAlignment="1" applyProtection="1">
      <alignment wrapText="1"/>
      <protection locked="0"/>
    </xf>
    <xf numFmtId="0" fontId="5" fillId="7" borderId="2" xfId="0" applyFont="1" applyFill="1" applyBorder="1" applyAlignment="1" applyProtection="1">
      <protection locked="0"/>
    </xf>
    <xf numFmtId="0" fontId="5" fillId="0" borderId="2" xfId="0" applyFont="1" applyFill="1" applyBorder="1" applyAlignment="1" applyProtection="1">
      <alignment wrapText="1"/>
      <protection locked="0"/>
    </xf>
    <xf numFmtId="0" fontId="50" fillId="3" borderId="2" xfId="0" applyFont="1" applyFill="1" applyBorder="1" applyAlignment="1" applyProtection="1">
      <alignment horizontal="right" vertical="top" wrapText="1"/>
      <protection locked="0"/>
    </xf>
    <xf numFmtId="0" fontId="5" fillId="7" borderId="1" xfId="0" applyFont="1" applyFill="1" applyBorder="1" applyAlignment="1">
      <alignment wrapText="1"/>
    </xf>
    <xf numFmtId="168" fontId="6" fillId="7" borderId="1" xfId="0" applyNumberFormat="1" applyFont="1" applyFill="1" applyBorder="1" applyAlignment="1"/>
    <xf numFmtId="0" fontId="5" fillId="7" borderId="2" xfId="0" applyFont="1" applyFill="1" applyBorder="1" applyAlignment="1">
      <alignment horizontal="right" vertical="top" wrapText="1"/>
    </xf>
    <xf numFmtId="0" fontId="6" fillId="0" borderId="4" xfId="0" applyFont="1" applyBorder="1" applyAlignment="1">
      <alignment wrapText="1"/>
    </xf>
    <xf numFmtId="9" fontId="19" fillId="0" borderId="28" xfId="0" applyNumberFormat="1" applyFont="1" applyFill="1" applyBorder="1" applyAlignment="1">
      <alignment horizontal="right" vertical="top" wrapText="1"/>
    </xf>
    <xf numFmtId="9" fontId="20" fillId="0" borderId="28" xfId="6" applyFont="1" applyFill="1" applyBorder="1" applyAlignment="1">
      <alignment horizontal="right" vertical="top" wrapText="1"/>
    </xf>
    <xf numFmtId="9" fontId="20" fillId="0" borderId="0" xfId="6" applyFont="1" applyFill="1" applyBorder="1" applyAlignment="1">
      <alignment horizontal="right" vertical="top" wrapText="1"/>
    </xf>
    <xf numFmtId="0" fontId="6" fillId="0" borderId="4" xfId="0" applyFont="1" applyFill="1" applyBorder="1" applyAlignment="1" applyProtection="1">
      <alignment wrapText="1"/>
      <protection locked="0"/>
    </xf>
    <xf numFmtId="167" fontId="6" fillId="7" borderId="56" xfId="3" applyNumberFormat="1" applyFont="1" applyFill="1" applyBorder="1" applyAlignment="1">
      <alignment vertical="center"/>
    </xf>
    <xf numFmtId="0" fontId="6" fillId="8" borderId="207" xfId="0" applyFont="1" applyFill="1" applyBorder="1"/>
    <xf numFmtId="0" fontId="6" fillId="9" borderId="208" xfId="0" applyFont="1" applyFill="1" applyBorder="1"/>
    <xf numFmtId="168" fontId="6" fillId="7" borderId="1" xfId="0" applyNumberFormat="1" applyFont="1" applyFill="1" applyBorder="1" applyAlignment="1" applyProtection="1">
      <alignment vertical="center"/>
      <protection locked="0"/>
    </xf>
    <xf numFmtId="0" fontId="5" fillId="7" borderId="73" xfId="0" applyFont="1" applyFill="1" applyBorder="1" applyAlignment="1">
      <alignment vertical="center" wrapText="1"/>
    </xf>
    <xf numFmtId="168" fontId="6" fillId="7" borderId="73" xfId="0" applyNumberFormat="1" applyFont="1" applyFill="1" applyBorder="1" applyAlignment="1" applyProtection="1">
      <alignment vertical="center"/>
      <protection locked="0"/>
    </xf>
    <xf numFmtId="0" fontId="5" fillId="7" borderId="79" xfId="0" applyFont="1" applyFill="1" applyBorder="1" applyAlignment="1">
      <alignment horizontal="right" vertical="center" wrapText="1"/>
    </xf>
    <xf numFmtId="0" fontId="5" fillId="9" borderId="62" xfId="0" applyFont="1" applyFill="1" applyBorder="1" applyAlignment="1">
      <alignment horizontal="right" vertical="top" wrapText="1"/>
    </xf>
    <xf numFmtId="0" fontId="5" fillId="9" borderId="51" xfId="0" applyFont="1" applyFill="1" applyBorder="1" applyAlignment="1">
      <alignment horizontal="right" vertical="top" wrapText="1"/>
    </xf>
    <xf numFmtId="172" fontId="5" fillId="7" borderId="79" xfId="1" applyNumberFormat="1" applyFont="1" applyFill="1" applyBorder="1" applyAlignment="1">
      <alignment vertical="center"/>
    </xf>
    <xf numFmtId="172" fontId="5" fillId="7" borderId="2" xfId="1" applyNumberFormat="1" applyFont="1" applyFill="1" applyBorder="1" applyAlignment="1"/>
    <xf numFmtId="172" fontId="6" fillId="7" borderId="2" xfId="1" applyNumberFormat="1" applyFont="1" applyFill="1" applyBorder="1" applyAlignment="1">
      <alignment horizontal="right" vertical="top" wrapText="1"/>
    </xf>
    <xf numFmtId="172" fontId="15" fillId="0" borderId="2" xfId="1" applyNumberFormat="1" applyFont="1" applyFill="1" applyBorder="1" applyAlignment="1"/>
    <xf numFmtId="172" fontId="5" fillId="0" borderId="2" xfId="1" applyNumberFormat="1" applyFont="1" applyFill="1" applyBorder="1" applyAlignment="1"/>
    <xf numFmtId="172" fontId="19" fillId="0" borderId="2" xfId="1" applyNumberFormat="1" applyFont="1" applyFill="1" applyBorder="1" applyAlignment="1">
      <alignment horizontal="right" vertical="top" wrapText="1"/>
    </xf>
    <xf numFmtId="172" fontId="6" fillId="0" borderId="2" xfId="1" applyNumberFormat="1" applyFont="1" applyFill="1" applyBorder="1" applyAlignment="1"/>
    <xf numFmtId="172" fontId="50" fillId="3" borderId="2" xfId="1" applyNumberFormat="1" applyFont="1" applyFill="1" applyBorder="1" applyAlignment="1" applyProtection="1">
      <alignment horizontal="right" vertical="top" wrapText="1"/>
      <protection locked="0"/>
    </xf>
    <xf numFmtId="172" fontId="6" fillId="0" borderId="2" xfId="1" applyNumberFormat="1" applyFont="1" applyFill="1" applyBorder="1" applyAlignment="1">
      <alignment horizontal="right" vertical="top" wrapText="1"/>
    </xf>
    <xf numFmtId="172" fontId="16" fillId="0" borderId="2" xfId="1" applyNumberFormat="1" applyFont="1" applyFill="1" applyBorder="1" applyAlignment="1"/>
    <xf numFmtId="172" fontId="5" fillId="0" borderId="2" xfId="1" applyNumberFormat="1" applyFont="1" applyFill="1" applyBorder="1" applyAlignment="1">
      <alignment horizontal="right" vertical="top" wrapText="1"/>
    </xf>
    <xf numFmtId="172" fontId="5" fillId="8" borderId="207" xfId="1" applyNumberFormat="1" applyFont="1" applyFill="1" applyBorder="1"/>
    <xf numFmtId="172" fontId="6" fillId="8" borderId="207" xfId="1" applyNumberFormat="1" applyFont="1" applyFill="1" applyBorder="1"/>
    <xf numFmtId="172" fontId="5" fillId="9" borderId="208" xfId="1" applyNumberFormat="1" applyFont="1" applyFill="1" applyBorder="1"/>
    <xf numFmtId="172" fontId="6" fillId="0" borderId="28" xfId="1" applyNumberFormat="1" applyFont="1" applyFill="1" applyBorder="1" applyAlignment="1"/>
    <xf numFmtId="172" fontId="5" fillId="0" borderId="28" xfId="1" applyNumberFormat="1" applyFont="1" applyFill="1" applyBorder="1" applyAlignment="1">
      <alignment horizontal="right" vertical="top" wrapText="1"/>
    </xf>
    <xf numFmtId="172" fontId="6" fillId="0" borderId="28" xfId="1" applyNumberFormat="1" applyFont="1" applyFill="1" applyBorder="1" applyAlignment="1">
      <alignment horizontal="right" vertical="top" wrapText="1"/>
    </xf>
    <xf numFmtId="172" fontId="5" fillId="9" borderId="62" xfId="1" applyNumberFormat="1" applyFont="1" applyFill="1" applyBorder="1" applyAlignment="1"/>
    <xf numFmtId="172" fontId="6" fillId="0" borderId="0" xfId="1" applyNumberFormat="1" applyFont="1" applyFill="1" applyBorder="1" applyAlignment="1"/>
    <xf numFmtId="172" fontId="5" fillId="0" borderId="0" xfId="1" applyNumberFormat="1" applyFont="1" applyFill="1" applyBorder="1" applyAlignment="1">
      <alignment horizontal="right" vertical="top" wrapText="1"/>
    </xf>
    <xf numFmtId="172" fontId="6" fillId="0" borderId="0" xfId="1" applyNumberFormat="1" applyFont="1" applyFill="1" applyBorder="1" applyAlignment="1">
      <alignment horizontal="right" vertical="top" wrapText="1"/>
    </xf>
    <xf numFmtId="9" fontId="19" fillId="0" borderId="0" xfId="0" applyNumberFormat="1" applyFont="1" applyFill="1" applyBorder="1" applyAlignment="1">
      <alignment horizontal="right" vertical="top" wrapText="1"/>
    </xf>
    <xf numFmtId="0" fontId="15" fillId="0" borderId="0" xfId="0" applyFont="1" applyFill="1" applyBorder="1" applyAlignment="1">
      <alignment horizontal="right" vertical="top" wrapText="1"/>
    </xf>
    <xf numFmtId="9" fontId="6" fillId="8" borderId="207" xfId="6" applyFont="1" applyFill="1" applyBorder="1"/>
    <xf numFmtId="9" fontId="6" fillId="7" borderId="2" xfId="0" applyNumberFormat="1" applyFont="1" applyFill="1" applyBorder="1" applyAlignment="1">
      <alignment horizontal="right" vertical="center" wrapText="1"/>
    </xf>
    <xf numFmtId="9" fontId="6" fillId="0" borderId="2" xfId="0" applyNumberFormat="1" applyFont="1" applyFill="1" applyBorder="1" applyAlignment="1">
      <alignment horizontal="right" vertical="top" wrapText="1"/>
    </xf>
    <xf numFmtId="9" fontId="6" fillId="0" borderId="2" xfId="0" applyNumberFormat="1" applyFont="1" applyFill="1" applyBorder="1" applyAlignment="1">
      <alignment horizontal="right" vertical="center" wrapText="1"/>
    </xf>
    <xf numFmtId="9" fontId="6" fillId="7" borderId="2" xfId="0" applyNumberFormat="1" applyFont="1" applyFill="1" applyBorder="1" applyAlignment="1">
      <alignment horizontal="right" vertical="top" wrapText="1"/>
    </xf>
    <xf numFmtId="9" fontId="6" fillId="0" borderId="28" xfId="0" applyNumberFormat="1" applyFont="1" applyFill="1" applyBorder="1" applyAlignment="1">
      <alignment horizontal="right" vertical="top" wrapText="1"/>
    </xf>
    <xf numFmtId="9" fontId="6" fillId="9" borderId="51" xfId="0" applyNumberFormat="1" applyFont="1" applyFill="1" applyBorder="1" applyAlignment="1">
      <alignment horizontal="right" vertical="top" wrapText="1"/>
    </xf>
    <xf numFmtId="9" fontId="6" fillId="9" borderId="62" xfId="0" applyNumberFormat="1" applyFont="1" applyFill="1" applyBorder="1" applyAlignment="1">
      <alignment horizontal="right" vertical="top" wrapText="1"/>
    </xf>
    <xf numFmtId="172" fontId="5" fillId="7" borderId="2" xfId="1" applyNumberFormat="1" applyFont="1" applyFill="1" applyBorder="1" applyAlignment="1">
      <alignment vertical="center"/>
    </xf>
    <xf numFmtId="172" fontId="6" fillId="7" borderId="2" xfId="1" applyNumberFormat="1" applyFont="1" applyFill="1" applyBorder="1" applyAlignment="1">
      <alignment horizontal="right" vertical="center" wrapText="1"/>
    </xf>
    <xf numFmtId="0" fontId="5" fillId="7" borderId="2" xfId="0" applyFont="1" applyFill="1" applyBorder="1" applyAlignment="1" applyProtection="1">
      <alignment vertical="center" wrapText="1"/>
      <protection locked="0"/>
    </xf>
    <xf numFmtId="0" fontId="5" fillId="7" borderId="2" xfId="0" applyFont="1" applyFill="1" applyBorder="1" applyAlignment="1" applyProtection="1">
      <alignment vertical="center"/>
      <protection locked="0"/>
    </xf>
    <xf numFmtId="9" fontId="6" fillId="7" borderId="2" xfId="6" applyFont="1" applyFill="1" applyBorder="1" applyAlignment="1">
      <alignment horizontal="right" vertical="top" wrapText="1"/>
    </xf>
    <xf numFmtId="9" fontId="16" fillId="0" borderId="2" xfId="6" applyFont="1" applyFill="1" applyBorder="1" applyAlignment="1">
      <alignment horizontal="right" vertical="top" wrapText="1"/>
    </xf>
    <xf numFmtId="9" fontId="16" fillId="0" borderId="28" xfId="6" applyFont="1" applyFill="1" applyBorder="1" applyAlignment="1">
      <alignment horizontal="right" vertical="top" wrapText="1"/>
    </xf>
    <xf numFmtId="9" fontId="16" fillId="9" borderId="51" xfId="6" applyFont="1" applyFill="1" applyBorder="1" applyAlignment="1">
      <alignment horizontal="right" vertical="top" wrapText="1"/>
    </xf>
    <xf numFmtId="9" fontId="6" fillId="7" borderId="2" xfId="6" applyFont="1" applyFill="1" applyBorder="1" applyAlignment="1">
      <alignment horizontal="right" vertical="center" wrapText="1"/>
    </xf>
    <xf numFmtId="9" fontId="16" fillId="9" borderId="62" xfId="6" applyFont="1" applyFill="1" applyBorder="1" applyAlignment="1">
      <alignment horizontal="right" vertical="top" wrapText="1"/>
    </xf>
    <xf numFmtId="9" fontId="16" fillId="7" borderId="79" xfId="6" applyFont="1" applyFill="1" applyBorder="1" applyAlignment="1">
      <alignment horizontal="right" vertical="center" wrapText="1"/>
    </xf>
    <xf numFmtId="0" fontId="22" fillId="0" borderId="0" xfId="0" applyFont="1" applyAlignment="1">
      <alignment vertical="center"/>
    </xf>
    <xf numFmtId="9" fontId="16" fillId="0" borderId="0" xfId="6" applyFont="1" applyFill="1" applyBorder="1" applyAlignment="1">
      <alignment horizontal="right" vertical="top" wrapText="1"/>
    </xf>
    <xf numFmtId="9" fontId="16" fillId="9" borderId="24" xfId="6" applyFont="1" applyFill="1" applyBorder="1" applyAlignment="1">
      <alignment horizontal="right" vertical="top" wrapText="1"/>
    </xf>
    <xf numFmtId="9" fontId="16" fillId="9" borderId="61" xfId="6" applyFont="1" applyFill="1" applyBorder="1" applyAlignment="1">
      <alignment horizontal="right" vertical="top" wrapText="1"/>
    </xf>
    <xf numFmtId="9" fontId="16" fillId="7" borderId="56" xfId="6" applyFont="1" applyFill="1" applyBorder="1" applyAlignment="1">
      <alignment horizontal="right" vertical="center" wrapText="1"/>
    </xf>
    <xf numFmtId="9" fontId="6" fillId="0" borderId="2" xfId="6" applyFont="1" applyBorder="1" applyAlignment="1">
      <alignment horizontal="right" vertical="top" wrapText="1"/>
    </xf>
    <xf numFmtId="0" fontId="5" fillId="0" borderId="2" xfId="0" applyFont="1" applyFill="1" applyBorder="1" applyAlignment="1" applyProtection="1">
      <protection locked="0"/>
    </xf>
    <xf numFmtId="0" fontId="6" fillId="0" borderId="24" xfId="0" applyFont="1" applyBorder="1"/>
    <xf numFmtId="0" fontId="5" fillId="7" borderId="34" xfId="0" applyFont="1" applyFill="1" applyBorder="1" applyAlignment="1">
      <alignment vertical="center"/>
    </xf>
    <xf numFmtId="0" fontId="10" fillId="0" borderId="0" xfId="0" applyFont="1" applyAlignment="1">
      <alignment vertical="center"/>
    </xf>
    <xf numFmtId="9" fontId="5" fillId="7" borderId="79" xfId="0" applyNumberFormat="1" applyFont="1" applyFill="1" applyBorder="1" applyAlignment="1">
      <alignment horizontal="right" vertical="center" wrapText="1"/>
    </xf>
    <xf numFmtId="9" fontId="6" fillId="0" borderId="41" xfId="0" applyNumberFormat="1" applyFont="1" applyFill="1" applyBorder="1" applyAlignment="1">
      <alignment horizontal="right" vertical="top" wrapText="1"/>
    </xf>
    <xf numFmtId="0" fontId="6" fillId="0" borderId="41" xfId="0" applyFont="1" applyFill="1" applyBorder="1" applyAlignment="1">
      <alignment horizontal="right" vertical="top" wrapText="1"/>
    </xf>
    <xf numFmtId="9" fontId="5" fillId="7" borderId="12" xfId="0" applyNumberFormat="1" applyFont="1" applyFill="1" applyBorder="1" applyAlignment="1">
      <alignment horizontal="right" vertical="center" wrapText="1"/>
    </xf>
    <xf numFmtId="0" fontId="5" fillId="7" borderId="12" xfId="0" applyFont="1" applyFill="1" applyBorder="1" applyAlignment="1">
      <alignment horizontal="right" vertical="center" wrapText="1"/>
    </xf>
    <xf numFmtId="9" fontId="15" fillId="7" borderId="12" xfId="6" applyFont="1" applyFill="1" applyBorder="1" applyAlignment="1">
      <alignment horizontal="right" vertical="center" wrapText="1"/>
    </xf>
    <xf numFmtId="9" fontId="15" fillId="7" borderId="16" xfId="6" applyFont="1" applyFill="1" applyBorder="1" applyAlignment="1">
      <alignment horizontal="right" vertical="center" wrapText="1"/>
    </xf>
    <xf numFmtId="170" fontId="5" fillId="0" borderId="41" xfId="0" applyNumberFormat="1" applyFont="1" applyFill="1" applyBorder="1" applyAlignment="1"/>
    <xf numFmtId="172" fontId="5" fillId="7" borderId="84" xfId="1" applyNumberFormat="1" applyFont="1" applyFill="1" applyBorder="1" applyAlignment="1"/>
    <xf numFmtId="9" fontId="6" fillId="7" borderId="85" xfId="0" applyNumberFormat="1" applyFont="1" applyFill="1" applyBorder="1" applyAlignment="1">
      <alignment horizontal="right" vertical="top" wrapText="1"/>
    </xf>
    <xf numFmtId="0" fontId="5" fillId="7" borderId="85" xfId="0" applyFont="1" applyFill="1" applyBorder="1" applyAlignment="1">
      <alignment horizontal="right" vertical="top" wrapText="1"/>
    </xf>
    <xf numFmtId="9" fontId="20" fillId="7" borderId="85" xfId="6" applyFont="1" applyFill="1" applyBorder="1" applyAlignment="1">
      <alignment horizontal="right" vertical="top" wrapText="1"/>
    </xf>
    <xf numFmtId="9" fontId="16" fillId="7" borderId="85" xfId="6" applyFont="1" applyFill="1" applyBorder="1" applyAlignment="1">
      <alignment horizontal="right" vertical="top" wrapText="1"/>
    </xf>
    <xf numFmtId="9" fontId="16" fillId="7" borderId="34" xfId="6" applyFont="1" applyFill="1" applyBorder="1" applyAlignment="1">
      <alignment horizontal="right" vertical="top" wrapText="1"/>
    </xf>
    <xf numFmtId="9" fontId="5" fillId="7" borderId="79" xfId="6" applyFont="1" applyFill="1" applyBorder="1" applyAlignment="1">
      <alignment vertical="center"/>
    </xf>
    <xf numFmtId="172" fontId="5" fillId="8" borderId="209" xfId="1" applyNumberFormat="1" applyFont="1" applyFill="1" applyBorder="1"/>
    <xf numFmtId="172" fontId="5" fillId="8" borderId="87" xfId="1" applyNumberFormat="1" applyFont="1" applyFill="1" applyBorder="1"/>
    <xf numFmtId="172" fontId="5" fillId="8" borderId="210" xfId="1" applyNumberFormat="1" applyFont="1" applyFill="1" applyBorder="1"/>
    <xf numFmtId="172" fontId="5" fillId="9" borderId="211" xfId="1" applyNumberFormat="1" applyFont="1" applyFill="1" applyBorder="1"/>
    <xf numFmtId="172" fontId="5" fillId="9" borderId="90" xfId="1" applyNumberFormat="1" applyFont="1" applyFill="1" applyBorder="1"/>
    <xf numFmtId="172" fontId="5" fillId="9" borderId="212" xfId="1" applyNumberFormat="1" applyFont="1" applyFill="1" applyBorder="1"/>
    <xf numFmtId="0" fontId="5" fillId="0" borderId="92" xfId="0" applyFont="1" applyFill="1" applyBorder="1" applyAlignment="1">
      <alignment wrapText="1"/>
    </xf>
    <xf numFmtId="0" fontId="5" fillId="0" borderId="78" xfId="0" applyFont="1" applyFill="1" applyBorder="1" applyAlignment="1">
      <alignment wrapText="1"/>
    </xf>
    <xf numFmtId="0" fontId="5" fillId="0" borderId="93" xfId="0" applyFont="1" applyFill="1" applyBorder="1" applyAlignment="1">
      <alignment wrapText="1"/>
    </xf>
    <xf numFmtId="0" fontId="5" fillId="2" borderId="94" xfId="0" applyFont="1" applyFill="1" applyBorder="1" applyAlignment="1">
      <alignment horizontal="center" vertical="center" wrapText="1"/>
    </xf>
    <xf numFmtId="0" fontId="5" fillId="2" borderId="95" xfId="0" applyFont="1" applyFill="1" applyBorder="1" applyAlignment="1">
      <alignment horizontal="center" vertical="center" wrapText="1"/>
    </xf>
    <xf numFmtId="0" fontId="5" fillId="2" borderId="96" xfId="0" applyFont="1" applyFill="1" applyBorder="1" applyAlignment="1">
      <alignment horizontal="center" vertical="center" wrapText="1"/>
    </xf>
    <xf numFmtId="0" fontId="15" fillId="0" borderId="97" xfId="0" applyFont="1" applyFill="1" applyBorder="1" applyAlignment="1"/>
    <xf numFmtId="0" fontId="15" fillId="0" borderId="95" xfId="0" applyFont="1" applyFill="1" applyBorder="1" applyAlignment="1"/>
    <xf numFmtId="0" fontId="15" fillId="0" borderId="96" xfId="0" applyFont="1" applyFill="1" applyBorder="1" applyAlignment="1"/>
    <xf numFmtId="172" fontId="5" fillId="9" borderId="89" xfId="1" applyNumberFormat="1" applyFont="1" applyFill="1" applyBorder="1" applyAlignment="1"/>
    <xf numFmtId="172" fontId="5" fillId="9" borderId="90" xfId="1" applyNumberFormat="1" applyFont="1" applyFill="1" applyBorder="1" applyAlignment="1"/>
    <xf numFmtId="172" fontId="5" fillId="9" borderId="91" xfId="1" applyNumberFormat="1" applyFont="1" applyFill="1" applyBorder="1" applyAlignment="1"/>
    <xf numFmtId="0" fontId="5" fillId="2" borderId="97" xfId="0" applyFont="1" applyFill="1" applyBorder="1" applyAlignment="1">
      <alignment horizontal="center" vertical="center" wrapText="1"/>
    </xf>
    <xf numFmtId="172" fontId="5" fillId="9" borderId="98" xfId="1" applyNumberFormat="1" applyFont="1" applyFill="1" applyBorder="1" applyAlignment="1"/>
    <xf numFmtId="172" fontId="5" fillId="9" borderId="99" xfId="1" applyNumberFormat="1" applyFont="1" applyFill="1" applyBorder="1" applyAlignment="1"/>
    <xf numFmtId="172" fontId="5" fillId="9" borderId="100" xfId="1" applyNumberFormat="1" applyFont="1" applyFill="1" applyBorder="1" applyAlignment="1"/>
    <xf numFmtId="172" fontId="5" fillId="7" borderId="86" xfId="1" applyNumberFormat="1" applyFont="1" applyFill="1" applyBorder="1" applyAlignment="1">
      <alignment vertical="center"/>
    </xf>
    <xf numFmtId="172" fontId="5" fillId="7" borderId="87" xfId="1" applyNumberFormat="1" applyFont="1" applyFill="1" applyBorder="1" applyAlignment="1">
      <alignment vertical="center"/>
    </xf>
    <xf numFmtId="172" fontId="5" fillId="7" borderId="88" xfId="1" applyNumberFormat="1" applyFont="1" applyFill="1" applyBorder="1" applyAlignment="1">
      <alignment vertical="center"/>
    </xf>
    <xf numFmtId="0" fontId="5" fillId="2" borderId="101" xfId="0" applyFont="1" applyFill="1" applyBorder="1" applyAlignment="1">
      <alignment horizontal="center" vertical="center" wrapText="1"/>
    </xf>
    <xf numFmtId="170" fontId="5" fillId="0" borderId="102" xfId="0" applyNumberFormat="1" applyFont="1" applyFill="1" applyBorder="1" applyAlignment="1"/>
    <xf numFmtId="170" fontId="5" fillId="0" borderId="103" xfId="0" applyNumberFormat="1" applyFont="1" applyFill="1" applyBorder="1" applyAlignment="1"/>
    <xf numFmtId="170" fontId="5" fillId="0" borderId="104" xfId="0" applyNumberFormat="1" applyFont="1" applyFill="1" applyBorder="1" applyAlignment="1"/>
    <xf numFmtId="172" fontId="5" fillId="7" borderId="71" xfId="1" applyNumberFormat="1" applyFont="1" applyFill="1" applyBorder="1" applyAlignment="1"/>
    <xf numFmtId="172" fontId="5" fillId="7" borderId="36" xfId="1" applyNumberFormat="1" applyFont="1" applyFill="1" applyBorder="1" applyAlignment="1"/>
    <xf numFmtId="172" fontId="5" fillId="7" borderId="105" xfId="1" applyNumberFormat="1" applyFont="1" applyFill="1" applyBorder="1" applyAlignment="1"/>
    <xf numFmtId="172" fontId="5" fillId="7" borderId="2" xfId="1" applyNumberFormat="1" applyFont="1" applyFill="1" applyBorder="1" applyAlignment="1">
      <alignment horizontal="right" vertical="top" wrapText="1"/>
    </xf>
    <xf numFmtId="172" fontId="5" fillId="7" borderId="1" xfId="0" applyNumberFormat="1" applyFont="1" applyFill="1" applyBorder="1" applyAlignment="1"/>
    <xf numFmtId="172" fontId="5" fillId="7" borderId="2" xfId="0" applyNumberFormat="1" applyFont="1" applyFill="1" applyBorder="1" applyAlignment="1">
      <alignment horizontal="right" vertical="top" wrapText="1"/>
    </xf>
    <xf numFmtId="172" fontId="5" fillId="7" borderId="2" xfId="0" applyNumberFormat="1" applyFont="1" applyFill="1" applyBorder="1" applyAlignment="1"/>
    <xf numFmtId="172" fontId="6" fillId="0" borderId="2" xfId="1" applyNumberFormat="1" applyFont="1" applyFill="1" applyBorder="1" applyAlignment="1" applyProtection="1">
      <alignment horizontal="right" vertical="top" wrapText="1"/>
      <protection locked="0"/>
    </xf>
    <xf numFmtId="0" fontId="5" fillId="0" borderId="17" xfId="0" applyFont="1" applyBorder="1" applyAlignment="1">
      <alignment horizontal="center" vertical="center"/>
    </xf>
    <xf numFmtId="0" fontId="5" fillId="7" borderId="1" xfId="0" applyFont="1" applyFill="1" applyBorder="1" applyAlignment="1">
      <alignment horizontal="center" vertical="center" wrapText="1"/>
    </xf>
    <xf numFmtId="168" fontId="6" fillId="7" borderId="1" xfId="0" applyNumberFormat="1" applyFont="1" applyFill="1" applyBorder="1" applyAlignment="1" applyProtection="1">
      <alignment horizontal="center" vertical="center"/>
      <protection locked="0"/>
    </xf>
    <xf numFmtId="172" fontId="5" fillId="7" borderId="2" xfId="1" applyNumberFormat="1" applyFont="1" applyFill="1" applyBorder="1" applyAlignment="1">
      <alignment horizontal="center" vertical="center"/>
    </xf>
    <xf numFmtId="172" fontId="6" fillId="7" borderId="2" xfId="1" applyNumberFormat="1" applyFont="1" applyFill="1" applyBorder="1" applyAlignment="1">
      <alignment horizontal="center" vertical="center" wrapText="1"/>
    </xf>
    <xf numFmtId="0" fontId="5" fillId="7" borderId="2" xfId="0" applyFont="1" applyFill="1" applyBorder="1" applyAlignment="1">
      <alignment horizontal="center" vertical="center"/>
    </xf>
    <xf numFmtId="0" fontId="5" fillId="7" borderId="2" xfId="0" applyFont="1" applyFill="1" applyBorder="1" applyAlignment="1">
      <alignment horizontal="center" vertical="center" wrapText="1"/>
    </xf>
    <xf numFmtId="0" fontId="5" fillId="7" borderId="2" xfId="0" applyFont="1" applyFill="1" applyBorder="1" applyAlignment="1" applyProtection="1">
      <alignment horizontal="center" vertical="center" wrapText="1"/>
      <protection locked="0"/>
    </xf>
    <xf numFmtId="0" fontId="0" fillId="0" borderId="0" xfId="0" applyAlignment="1">
      <alignment horizontal="center" vertical="center"/>
    </xf>
    <xf numFmtId="9" fontId="6" fillId="7" borderId="2" xfId="0" applyNumberFormat="1" applyFont="1" applyFill="1" applyBorder="1" applyAlignment="1">
      <alignment horizontal="center" vertical="center" wrapText="1"/>
    </xf>
    <xf numFmtId="0" fontId="6" fillId="0" borderId="0" xfId="0" quotePrefix="1" applyFont="1" applyFill="1" applyBorder="1" applyAlignment="1">
      <alignment horizontal="left" wrapText="1"/>
    </xf>
    <xf numFmtId="0" fontId="22" fillId="0" borderId="23" xfId="0" applyFont="1" applyBorder="1"/>
    <xf numFmtId="0" fontId="10" fillId="7" borderId="106" xfId="0" quotePrefix="1" applyFont="1" applyFill="1" applyBorder="1" applyAlignment="1">
      <alignment horizontal="left"/>
    </xf>
    <xf numFmtId="168" fontId="22" fillId="7" borderId="106" xfId="0" applyNumberFormat="1" applyFont="1" applyFill="1" applyBorder="1"/>
    <xf numFmtId="172" fontId="10" fillId="7" borderId="107" xfId="1" applyNumberFormat="1" applyFont="1" applyFill="1" applyBorder="1"/>
    <xf numFmtId="172" fontId="10" fillId="7" borderId="108" xfId="1" applyNumberFormat="1" applyFont="1" applyFill="1" applyBorder="1"/>
    <xf numFmtId="0" fontId="22" fillId="7" borderId="0" xfId="0" quotePrefix="1" applyFont="1" applyFill="1" applyBorder="1" applyAlignment="1">
      <alignment horizontal="left"/>
    </xf>
    <xf numFmtId="0" fontId="0" fillId="0" borderId="0" xfId="0" quotePrefix="1" applyFill="1" applyBorder="1" applyAlignment="1">
      <alignment horizontal="left"/>
    </xf>
    <xf numFmtId="172" fontId="5" fillId="0" borderId="0" xfId="0" applyNumberFormat="1" applyFont="1" applyBorder="1" applyAlignment="1"/>
    <xf numFmtId="174" fontId="5" fillId="0" borderId="0" xfId="0" applyNumberFormat="1" applyFont="1" applyFill="1" applyBorder="1" applyAlignment="1"/>
    <xf numFmtId="3" fontId="5" fillId="7" borderId="84" xfId="1" applyNumberFormat="1" applyFont="1" applyFill="1" applyBorder="1" applyAlignment="1"/>
    <xf numFmtId="0" fontId="22" fillId="0" borderId="92" xfId="5" quotePrefix="1" applyBorder="1" applyAlignment="1">
      <alignment horizontal="left" vertical="top"/>
    </xf>
    <xf numFmtId="0" fontId="22" fillId="0" borderId="68" xfId="5" quotePrefix="1" applyBorder="1" applyAlignment="1">
      <alignment horizontal="left" vertical="top"/>
    </xf>
    <xf numFmtId="0" fontId="22" fillId="0" borderId="109" xfId="5" quotePrefix="1" applyBorder="1" applyAlignment="1">
      <alignment horizontal="left" vertical="top" wrapText="1"/>
    </xf>
    <xf numFmtId="0" fontId="13" fillId="0" borderId="1" xfId="0" quotePrefix="1" applyFont="1" applyBorder="1" applyAlignment="1">
      <alignment horizontal="left" wrapText="1"/>
    </xf>
    <xf numFmtId="0" fontId="10" fillId="10" borderId="67" xfId="5" quotePrefix="1" applyFont="1" applyFill="1" applyBorder="1" applyAlignment="1">
      <alignment horizontal="left" vertical="top"/>
    </xf>
    <xf numFmtId="0" fontId="22" fillId="0" borderId="68" xfId="5" quotePrefix="1" applyBorder="1" applyAlignment="1">
      <alignment horizontal="left" vertical="top" wrapText="1"/>
    </xf>
    <xf numFmtId="0" fontId="10" fillId="10" borderId="67" xfId="5" quotePrefix="1" applyFont="1" applyFill="1" applyBorder="1" applyAlignment="1">
      <alignment horizontal="left" vertical="center" wrapText="1"/>
    </xf>
    <xf numFmtId="0" fontId="22" fillId="0" borderId="68" xfId="5" quotePrefix="1" applyBorder="1" applyAlignment="1">
      <alignment horizontal="left" vertical="center" wrapText="1"/>
    </xf>
    <xf numFmtId="0" fontId="22" fillId="0" borderId="0" xfId="5" applyAlignment="1">
      <alignment vertical="center" wrapText="1"/>
    </xf>
    <xf numFmtId="0" fontId="10" fillId="10" borderId="15" xfId="5" applyFont="1" applyFill="1" applyBorder="1" applyAlignment="1">
      <alignment vertical="center" wrapText="1"/>
    </xf>
    <xf numFmtId="0" fontId="22" fillId="0" borderId="92" xfId="5" quotePrefix="1" applyBorder="1" applyAlignment="1">
      <alignment horizontal="left" vertical="center" wrapText="1"/>
    </xf>
    <xf numFmtId="0" fontId="10" fillId="10" borderId="67" xfId="5" applyFont="1" applyFill="1" applyBorder="1" applyAlignment="1">
      <alignment vertical="center" wrapText="1"/>
    </xf>
    <xf numFmtId="167" fontId="5" fillId="7" borderId="49" xfId="3" quotePrefix="1" applyNumberFormat="1" applyFont="1" applyFill="1" applyBorder="1" applyAlignment="1">
      <alignment horizontal="left"/>
    </xf>
    <xf numFmtId="0" fontId="10" fillId="10" borderId="70" xfId="5" quotePrefix="1" applyFont="1" applyFill="1" applyBorder="1" applyAlignment="1">
      <alignment horizontal="left" vertical="center" wrapText="1"/>
    </xf>
    <xf numFmtId="0" fontId="22" fillId="0" borderId="71" xfId="5" quotePrefix="1" applyBorder="1" applyAlignment="1">
      <alignment horizontal="left" vertical="center" wrapText="1"/>
    </xf>
    <xf numFmtId="0" fontId="10" fillId="12" borderId="70" xfId="5" applyFont="1" applyFill="1" applyBorder="1" applyAlignment="1">
      <alignment vertical="center" wrapText="1"/>
    </xf>
    <xf numFmtId="0" fontId="10" fillId="10" borderId="70" xfId="5" quotePrefix="1" applyFont="1" applyFill="1" applyBorder="1" applyAlignment="1">
      <alignment horizontal="left" vertical="top" wrapText="1"/>
    </xf>
    <xf numFmtId="0" fontId="6" fillId="0" borderId="0" xfId="0" quotePrefix="1" applyFont="1" applyFill="1" applyBorder="1" applyAlignment="1">
      <alignment horizontal="left" vertical="center"/>
    </xf>
    <xf numFmtId="0" fontId="39" fillId="0" borderId="0" xfId="0" quotePrefix="1" applyFont="1" applyAlignment="1">
      <alignment horizontal="left" vertical="center"/>
    </xf>
    <xf numFmtId="0" fontId="5" fillId="0" borderId="0" xfId="0" quotePrefix="1" applyFont="1" applyBorder="1" applyAlignment="1">
      <alignment horizontal="right"/>
    </xf>
    <xf numFmtId="0" fontId="22" fillId="0" borderId="34" xfId="5" quotePrefix="1" applyFont="1" applyBorder="1" applyAlignment="1">
      <alignment horizontal="left" vertical="top" wrapText="1"/>
    </xf>
    <xf numFmtId="0" fontId="22" fillId="0" borderId="34" xfId="5" quotePrefix="1" applyFont="1" applyFill="1" applyBorder="1" applyAlignment="1">
      <alignment horizontal="left" vertical="top" wrapText="1"/>
    </xf>
    <xf numFmtId="0" fontId="51" fillId="3" borderId="1" xfId="0" quotePrefix="1" applyFont="1" applyFill="1" applyBorder="1" applyAlignment="1" applyProtection="1">
      <alignment horizontal="left" wrapText="1"/>
      <protection locked="0"/>
    </xf>
    <xf numFmtId="0" fontId="32" fillId="13" borderId="32" xfId="0" quotePrefix="1" applyFont="1" applyFill="1" applyBorder="1" applyAlignment="1">
      <alignment horizontal="left" vertical="center" wrapText="1"/>
    </xf>
    <xf numFmtId="0" fontId="5" fillId="13" borderId="4" xfId="0" applyFont="1" applyFill="1" applyBorder="1" applyAlignment="1">
      <alignment wrapText="1"/>
    </xf>
    <xf numFmtId="9" fontId="13" fillId="0" borderId="75" xfId="6" applyFont="1" applyFill="1" applyBorder="1" applyAlignment="1">
      <alignment horizontal="right" vertical="top" wrapText="1"/>
    </xf>
    <xf numFmtId="0" fontId="5" fillId="13" borderId="1" xfId="0" quotePrefix="1" applyFont="1" applyFill="1" applyBorder="1" applyAlignment="1">
      <alignment horizontal="left" wrapText="1"/>
    </xf>
    <xf numFmtId="0" fontId="5" fillId="13" borderId="17" xfId="0" applyFont="1" applyFill="1" applyBorder="1" applyAlignment="1" applyProtection="1">
      <alignment vertical="center"/>
      <protection locked="0"/>
    </xf>
    <xf numFmtId="0" fontId="5" fillId="13" borderId="1" xfId="0" applyFont="1" applyFill="1" applyBorder="1" applyAlignment="1" applyProtection="1">
      <alignment vertical="center" wrapText="1"/>
      <protection locked="0"/>
    </xf>
    <xf numFmtId="0" fontId="5" fillId="13" borderId="17" xfId="0" quotePrefix="1" applyFont="1" applyFill="1" applyBorder="1" applyAlignment="1" applyProtection="1">
      <alignment horizontal="left" vertical="center"/>
      <protection locked="0"/>
    </xf>
    <xf numFmtId="0" fontId="5" fillId="13" borderId="1" xfId="0" quotePrefix="1" applyFont="1" applyFill="1" applyBorder="1" applyAlignment="1" applyProtection="1">
      <alignment horizontal="left" vertical="center" wrapText="1"/>
      <protection locked="0"/>
    </xf>
    <xf numFmtId="0" fontId="50" fillId="3" borderId="2" xfId="0" applyFont="1" applyFill="1" applyBorder="1" applyAlignment="1" applyProtection="1">
      <alignment vertical="center" wrapText="1"/>
      <protection locked="0"/>
    </xf>
    <xf numFmtId="0" fontId="6" fillId="3" borderId="2" xfId="0" applyFont="1" applyFill="1" applyBorder="1" applyAlignment="1" applyProtection="1">
      <alignment vertical="center" wrapText="1"/>
      <protection locked="0"/>
    </xf>
    <xf numFmtId="0" fontId="6" fillId="3" borderId="41" xfId="0" applyFont="1" applyFill="1" applyBorder="1" applyAlignment="1" applyProtection="1">
      <alignment vertical="center" wrapText="1"/>
      <protection locked="0"/>
    </xf>
    <xf numFmtId="9" fontId="16" fillId="0" borderId="2" xfId="6" applyFont="1" applyFill="1" applyBorder="1" applyAlignment="1">
      <alignment vertical="center" wrapText="1"/>
    </xf>
    <xf numFmtId="9" fontId="5" fillId="2" borderId="2" xfId="6" quotePrefix="1" applyFont="1" applyFill="1" applyBorder="1" applyAlignment="1">
      <alignment horizontal="right" vertical="top" wrapText="1"/>
    </xf>
    <xf numFmtId="0" fontId="5" fillId="0" borderId="17" xfId="0" applyFont="1" applyBorder="1" applyAlignment="1" applyProtection="1">
      <alignment horizontal="center" vertical="center"/>
    </xf>
    <xf numFmtId="0" fontId="5" fillId="0" borderId="1" xfId="0" applyFont="1" applyBorder="1" applyAlignment="1" applyProtection="1">
      <alignment vertical="center" wrapText="1"/>
    </xf>
    <xf numFmtId="9" fontId="13" fillId="7" borderId="2" xfId="6" applyFont="1" applyFill="1" applyBorder="1" applyAlignment="1" applyProtection="1">
      <alignment horizontal="right" vertical="center" wrapText="1"/>
    </xf>
    <xf numFmtId="9" fontId="13" fillId="0" borderId="2" xfId="6" applyFont="1" applyFill="1" applyBorder="1" applyAlignment="1" applyProtection="1">
      <alignment horizontal="right" vertical="center" wrapText="1"/>
    </xf>
    <xf numFmtId="0" fontId="50" fillId="3" borderId="43" xfId="0" applyFont="1" applyFill="1" applyBorder="1" applyAlignment="1" applyProtection="1">
      <alignment vertical="center"/>
    </xf>
    <xf numFmtId="0" fontId="50" fillId="0" borderId="0" xfId="0" applyFont="1" applyFill="1" applyBorder="1" applyAlignment="1" applyProtection="1">
      <alignment vertical="center"/>
    </xf>
    <xf numFmtId="0" fontId="49" fillId="0" borderId="0" xfId="0" applyFont="1" applyAlignment="1" applyProtection="1">
      <alignment vertical="center"/>
    </xf>
    <xf numFmtId="3" fontId="5" fillId="0" borderId="2" xfId="0" applyNumberFormat="1" applyFont="1" applyFill="1" applyBorder="1" applyAlignment="1" applyProtection="1"/>
    <xf numFmtId="3" fontId="5" fillId="7" borderId="2" xfId="0" applyNumberFormat="1" applyFont="1" applyFill="1" applyBorder="1" applyAlignment="1" applyProtection="1"/>
    <xf numFmtId="3" fontId="5" fillId="7" borderId="2" xfId="0" applyNumberFormat="1" applyFont="1" applyFill="1" applyBorder="1" applyAlignment="1" applyProtection="1">
      <alignment vertical="center"/>
    </xf>
    <xf numFmtId="0" fontId="5" fillId="0" borderId="2" xfId="0" applyFont="1" applyFill="1" applyBorder="1" applyAlignment="1" applyProtection="1"/>
    <xf numFmtId="1" fontId="5" fillId="0" borderId="2" xfId="0" applyNumberFormat="1" applyFont="1" applyFill="1" applyBorder="1" applyAlignment="1" applyProtection="1"/>
    <xf numFmtId="3" fontId="5" fillId="0" borderId="41" xfId="0" applyNumberFormat="1" applyFont="1" applyFill="1" applyBorder="1" applyAlignment="1" applyProtection="1"/>
    <xf numFmtId="3" fontId="5" fillId="7" borderId="80" xfId="0" applyNumberFormat="1" applyFont="1" applyFill="1" applyBorder="1" applyAlignment="1" applyProtection="1">
      <alignment vertical="center"/>
    </xf>
    <xf numFmtId="3" fontId="5" fillId="7" borderId="3" xfId="0" applyNumberFormat="1" applyFont="1" applyFill="1" applyBorder="1" applyAlignment="1" applyProtection="1"/>
    <xf numFmtId="3" fontId="5" fillId="7" borderId="1" xfId="0" applyNumberFormat="1" applyFont="1" applyFill="1" applyBorder="1" applyAlignment="1" applyProtection="1"/>
    <xf numFmtId="3" fontId="5" fillId="7" borderId="3" xfId="0" applyNumberFormat="1" applyFont="1" applyFill="1" applyBorder="1" applyAlignment="1" applyProtection="1">
      <alignment vertical="center"/>
    </xf>
    <xf numFmtId="3" fontId="5" fillId="7" borderId="1" xfId="0" applyNumberFormat="1" applyFont="1" applyFill="1" applyBorder="1" applyAlignment="1" applyProtection="1">
      <alignment vertical="center"/>
    </xf>
    <xf numFmtId="3" fontId="5" fillId="7" borderId="3" xfId="0" applyNumberFormat="1" applyFont="1" applyFill="1" applyBorder="1" applyAlignment="1" applyProtection="1">
      <alignment vertical="center"/>
      <protection locked="0"/>
    </xf>
    <xf numFmtId="3" fontId="5" fillId="7" borderId="1" xfId="0" applyNumberFormat="1" applyFont="1" applyFill="1" applyBorder="1" applyAlignment="1" applyProtection="1">
      <alignment vertical="center"/>
      <protection locked="0"/>
    </xf>
    <xf numFmtId="3" fontId="5" fillId="0" borderId="2" xfId="0" applyNumberFormat="1" applyFont="1" applyBorder="1" applyAlignment="1" applyProtection="1"/>
    <xf numFmtId="3" fontId="5" fillId="0" borderId="2" xfId="0" applyNumberFormat="1" applyFont="1" applyFill="1" applyBorder="1" applyAlignment="1" applyProtection="1">
      <alignment horizontal="right" vertical="top" wrapText="1"/>
    </xf>
    <xf numFmtId="3" fontId="5" fillId="0" borderId="41" xfId="0" applyNumberFormat="1" applyFont="1" applyFill="1" applyBorder="1" applyAlignment="1" applyProtection="1">
      <alignment horizontal="right" vertical="top" wrapText="1"/>
    </xf>
    <xf numFmtId="3" fontId="5" fillId="7" borderId="75" xfId="0" applyNumberFormat="1" applyFont="1" applyFill="1" applyBorder="1" applyAlignment="1" applyProtection="1"/>
    <xf numFmtId="3" fontId="5" fillId="7" borderId="76" xfId="0" applyNumberFormat="1" applyFont="1" applyFill="1" applyBorder="1" applyAlignment="1" applyProtection="1"/>
    <xf numFmtId="3" fontId="5" fillId="7" borderId="73" xfId="0" applyNumberFormat="1" applyFont="1" applyFill="1" applyBorder="1" applyAlignment="1" applyProtection="1"/>
    <xf numFmtId="3" fontId="15" fillId="0" borderId="3" xfId="0" applyNumberFormat="1" applyFont="1" applyFill="1" applyBorder="1" applyAlignment="1" applyProtection="1"/>
    <xf numFmtId="3" fontId="6" fillId="0" borderId="3" xfId="0" applyNumberFormat="1" applyFont="1" applyFill="1" applyBorder="1" applyAlignment="1" applyProtection="1">
      <alignment wrapText="1"/>
    </xf>
    <xf numFmtId="3" fontId="15" fillId="0" borderId="3" xfId="0" applyNumberFormat="1" applyFont="1" applyBorder="1" applyAlignment="1" applyProtection="1"/>
    <xf numFmtId="3" fontId="6" fillId="0" borderId="3" xfId="0" applyNumberFormat="1" applyFont="1" applyFill="1" applyBorder="1" applyAlignment="1" applyProtection="1">
      <alignment wrapText="1"/>
      <protection locked="0"/>
    </xf>
    <xf numFmtId="3" fontId="5" fillId="7" borderId="110" xfId="0" applyNumberFormat="1" applyFont="1" applyFill="1" applyBorder="1" applyAlignment="1" applyProtection="1">
      <alignment vertical="center"/>
    </xf>
    <xf numFmtId="3" fontId="5" fillId="7" borderId="111" xfId="0" applyNumberFormat="1" applyFont="1" applyFill="1" applyBorder="1" applyAlignment="1" applyProtection="1">
      <alignment vertical="center"/>
    </xf>
    <xf numFmtId="3" fontId="5" fillId="7" borderId="112" xfId="0" applyNumberFormat="1" applyFont="1" applyFill="1" applyBorder="1" applyAlignment="1" applyProtection="1">
      <alignment vertical="center"/>
    </xf>
    <xf numFmtId="167" fontId="5" fillId="7" borderId="110" xfId="3" applyNumberFormat="1" applyFont="1" applyFill="1" applyBorder="1" applyAlignment="1"/>
    <xf numFmtId="167" fontId="5" fillId="7" borderId="111" xfId="3" applyNumberFormat="1" applyFont="1" applyFill="1" applyBorder="1" applyAlignment="1"/>
    <xf numFmtId="167" fontId="5" fillId="7" borderId="112" xfId="3" applyNumberFormat="1" applyFont="1" applyFill="1" applyBorder="1" applyAlignment="1"/>
    <xf numFmtId="172" fontId="5" fillId="8" borderId="213" xfId="1" applyNumberFormat="1" applyFont="1" applyFill="1" applyBorder="1"/>
    <xf numFmtId="172" fontId="5" fillId="8" borderId="214" xfId="1" applyNumberFormat="1" applyFont="1" applyFill="1" applyBorder="1"/>
    <xf numFmtId="172" fontId="5" fillId="8" borderId="215" xfId="1" applyNumberFormat="1" applyFont="1" applyFill="1" applyBorder="1"/>
    <xf numFmtId="172" fontId="5" fillId="9" borderId="216" xfId="1" applyNumberFormat="1" applyFont="1" applyFill="1" applyBorder="1"/>
    <xf numFmtId="172" fontId="5" fillId="9" borderId="217" xfId="1" applyNumberFormat="1" applyFont="1" applyFill="1" applyBorder="1"/>
    <xf numFmtId="172" fontId="5" fillId="9" borderId="218" xfId="1" applyNumberFormat="1" applyFont="1" applyFill="1" applyBorder="1"/>
    <xf numFmtId="0" fontId="5" fillId="0" borderId="219" xfId="0" applyFont="1" applyFill="1" applyBorder="1" applyAlignment="1">
      <alignment wrapText="1"/>
    </xf>
    <xf numFmtId="0" fontId="5" fillId="0" borderId="220" xfId="0" applyFont="1" applyFill="1" applyBorder="1" applyAlignment="1">
      <alignment wrapText="1"/>
    </xf>
    <xf numFmtId="0" fontId="5" fillId="0" borderId="221" xfId="0" applyFont="1" applyFill="1" applyBorder="1" applyAlignment="1">
      <alignment wrapText="1"/>
    </xf>
    <xf numFmtId="0" fontId="5" fillId="2" borderId="222" xfId="0" applyFont="1" applyFill="1" applyBorder="1" applyAlignment="1">
      <alignment horizontal="center" vertical="center" wrapText="1"/>
    </xf>
    <xf numFmtId="0" fontId="5" fillId="2" borderId="223" xfId="0" applyFont="1" applyFill="1" applyBorder="1" applyAlignment="1">
      <alignment horizontal="center" vertical="center" wrapText="1"/>
    </xf>
    <xf numFmtId="0" fontId="5" fillId="2" borderId="224" xfId="0" applyFont="1" applyFill="1" applyBorder="1" applyAlignment="1">
      <alignment horizontal="center" vertical="center" wrapText="1"/>
    </xf>
    <xf numFmtId="0" fontId="15" fillId="0" borderId="225" xfId="0" applyFont="1" applyFill="1" applyBorder="1" applyAlignment="1"/>
    <xf numFmtId="0" fontId="15" fillId="0" borderId="223" xfId="0" applyFont="1" applyFill="1" applyBorder="1" applyAlignment="1"/>
    <xf numFmtId="0" fontId="15" fillId="0" borderId="224" xfId="0" applyFont="1" applyFill="1" applyBorder="1" applyAlignment="1"/>
    <xf numFmtId="3" fontId="50" fillId="3" borderId="222" xfId="0" applyNumberFormat="1" applyFont="1" applyFill="1" applyBorder="1" applyAlignment="1" applyProtection="1">
      <alignment wrapText="1"/>
      <protection locked="0"/>
    </xf>
    <xf numFmtId="3" fontId="50" fillId="3" borderId="223" xfId="0" applyNumberFormat="1" applyFont="1" applyFill="1" applyBorder="1" applyAlignment="1" applyProtection="1">
      <alignment wrapText="1"/>
      <protection locked="0"/>
    </xf>
    <xf numFmtId="3" fontId="50" fillId="3" borderId="224" xfId="0" applyNumberFormat="1" applyFont="1" applyFill="1" applyBorder="1" applyAlignment="1" applyProtection="1">
      <alignment wrapText="1"/>
      <protection locked="0"/>
    </xf>
    <xf numFmtId="172" fontId="5" fillId="9" borderId="226" xfId="1" applyNumberFormat="1" applyFont="1" applyFill="1" applyBorder="1" applyAlignment="1"/>
    <xf numFmtId="172" fontId="5" fillId="9" borderId="217" xfId="1" applyNumberFormat="1" applyFont="1" applyFill="1" applyBorder="1" applyAlignment="1"/>
    <xf numFmtId="172" fontId="5" fillId="9" borderId="227" xfId="1" applyNumberFormat="1" applyFont="1" applyFill="1" applyBorder="1" applyAlignment="1"/>
    <xf numFmtId="0" fontId="5" fillId="2" borderId="225" xfId="0" applyFont="1" applyFill="1" applyBorder="1" applyAlignment="1">
      <alignment horizontal="center" vertical="center" wrapText="1"/>
    </xf>
    <xf numFmtId="172" fontId="5" fillId="9" borderId="228" xfId="1" applyNumberFormat="1" applyFont="1" applyFill="1" applyBorder="1" applyAlignment="1"/>
    <xf numFmtId="172" fontId="5" fillId="9" borderId="229" xfId="1" applyNumberFormat="1" applyFont="1" applyFill="1" applyBorder="1" applyAlignment="1"/>
    <xf numFmtId="172" fontId="5" fillId="9" borderId="230" xfId="1" applyNumberFormat="1" applyFont="1" applyFill="1" applyBorder="1" applyAlignment="1"/>
    <xf numFmtId="172" fontId="5" fillId="7" borderId="231" xfId="1" applyNumberFormat="1" applyFont="1" applyFill="1" applyBorder="1" applyAlignment="1">
      <alignment vertical="center"/>
    </xf>
    <xf numFmtId="172" fontId="5" fillId="7" borderId="214" xfId="1" applyNumberFormat="1" applyFont="1" applyFill="1" applyBorder="1" applyAlignment="1">
      <alignment vertical="center"/>
    </xf>
    <xf numFmtId="172" fontId="5" fillId="7" borderId="232" xfId="1" applyNumberFormat="1" applyFont="1" applyFill="1" applyBorder="1" applyAlignment="1">
      <alignment vertical="center"/>
    </xf>
    <xf numFmtId="0" fontId="5" fillId="2" borderId="233" xfId="0" applyFont="1" applyFill="1" applyBorder="1" applyAlignment="1">
      <alignment horizontal="center" vertical="center" wrapText="1"/>
    </xf>
    <xf numFmtId="170" fontId="5" fillId="0" borderId="234" xfId="0" applyNumberFormat="1" applyFont="1" applyFill="1" applyBorder="1" applyAlignment="1"/>
    <xf numFmtId="170" fontId="5" fillId="0" borderId="235" xfId="0" applyNumberFormat="1" applyFont="1" applyFill="1" applyBorder="1" applyAlignment="1"/>
    <xf numFmtId="170" fontId="5" fillId="0" borderId="236" xfId="0" applyNumberFormat="1" applyFont="1" applyFill="1" applyBorder="1" applyAlignment="1"/>
    <xf numFmtId="172" fontId="5" fillId="7" borderId="237" xfId="1" applyNumberFormat="1" applyFont="1" applyFill="1" applyBorder="1" applyAlignment="1"/>
    <xf numFmtId="172" fontId="5" fillId="7" borderId="238" xfId="1" applyNumberFormat="1" applyFont="1" applyFill="1" applyBorder="1" applyAlignment="1"/>
    <xf numFmtId="172" fontId="5" fillId="7" borderId="239" xfId="1" applyNumberFormat="1" applyFont="1" applyFill="1" applyBorder="1" applyAlignment="1"/>
    <xf numFmtId="172" fontId="5" fillId="7" borderId="223" xfId="1" applyNumberFormat="1" applyFont="1" applyFill="1" applyBorder="1" applyAlignment="1"/>
    <xf numFmtId="172" fontId="5" fillId="7" borderId="224" xfId="1" applyNumberFormat="1" applyFont="1" applyFill="1" applyBorder="1" applyAlignment="1"/>
    <xf numFmtId="3" fontId="5" fillId="7" borderId="76" xfId="0" applyNumberFormat="1" applyFont="1" applyFill="1" applyBorder="1" applyAlignment="1" applyProtection="1">
      <alignment vertical="center"/>
    </xf>
    <xf numFmtId="3" fontId="5" fillId="7" borderId="73" xfId="0" applyNumberFormat="1" applyFont="1" applyFill="1" applyBorder="1" applyAlignment="1" applyProtection="1">
      <alignment vertical="center"/>
    </xf>
    <xf numFmtId="172" fontId="6" fillId="0" borderId="41" xfId="1" applyNumberFormat="1" applyFont="1" applyFill="1" applyBorder="1" applyAlignment="1"/>
    <xf numFmtId="172" fontId="6" fillId="0" borderId="41" xfId="1" applyNumberFormat="1" applyFont="1" applyFill="1" applyBorder="1" applyAlignment="1">
      <alignment horizontal="right" vertical="top" wrapText="1"/>
    </xf>
    <xf numFmtId="172" fontId="5" fillId="7" borderId="113" xfId="1" applyNumberFormat="1" applyFont="1" applyFill="1" applyBorder="1" applyAlignment="1"/>
    <xf numFmtId="172" fontId="5" fillId="7" borderId="114" xfId="1" applyNumberFormat="1" applyFont="1" applyFill="1" applyBorder="1" applyAlignment="1"/>
    <xf numFmtId="172" fontId="5" fillId="7" borderId="115" xfId="1" applyNumberFormat="1" applyFont="1" applyFill="1" applyBorder="1" applyAlignment="1"/>
    <xf numFmtId="172" fontId="5" fillId="7" borderId="116" xfId="1" applyNumberFormat="1" applyFont="1" applyFill="1" applyBorder="1" applyAlignment="1"/>
    <xf numFmtId="172" fontId="5" fillId="7" borderId="117" xfId="1" applyNumberFormat="1" applyFont="1" applyFill="1" applyBorder="1" applyAlignment="1"/>
    <xf numFmtId="172" fontId="5" fillId="7" borderId="2" xfId="1" applyNumberFormat="1" applyFont="1" applyFill="1" applyBorder="1" applyAlignment="1" applyProtection="1">
      <alignment vertical="center"/>
    </xf>
    <xf numFmtId="172" fontId="15" fillId="0" borderId="2" xfId="1" applyNumberFormat="1" applyFont="1" applyFill="1" applyBorder="1" applyAlignment="1" applyProtection="1"/>
    <xf numFmtId="172" fontId="6" fillId="0" borderId="2" xfId="1" applyNumberFormat="1" applyFont="1" applyFill="1" applyBorder="1" applyAlignment="1" applyProtection="1"/>
    <xf numFmtId="172" fontId="5" fillId="7" borderId="113" xfId="1" applyNumberFormat="1" applyFont="1" applyFill="1" applyBorder="1" applyAlignment="1" applyProtection="1"/>
    <xf numFmtId="172" fontId="5" fillId="7" borderId="115" xfId="1" applyNumberFormat="1" applyFont="1" applyFill="1" applyBorder="1" applyAlignment="1" applyProtection="1"/>
    <xf numFmtId="172" fontId="5" fillId="7" borderId="116" xfId="1" applyNumberFormat="1" applyFont="1" applyFill="1" applyBorder="1" applyAlignment="1" applyProtection="1"/>
    <xf numFmtId="172" fontId="5" fillId="7" borderId="117" xfId="1" applyNumberFormat="1" applyFont="1" applyFill="1" applyBorder="1" applyAlignment="1" applyProtection="1"/>
    <xf numFmtId="172" fontId="5" fillId="0" borderId="2" xfId="1" applyNumberFormat="1" applyFont="1" applyFill="1" applyBorder="1" applyAlignment="1" applyProtection="1"/>
    <xf numFmtId="172" fontId="6" fillId="0" borderId="2" xfId="1" applyNumberFormat="1" applyFont="1" applyFill="1" applyBorder="1" applyAlignment="1" applyProtection="1">
      <alignment horizontal="right" vertical="top" wrapText="1"/>
    </xf>
    <xf numFmtId="172" fontId="5" fillId="0" borderId="2" xfId="1" applyNumberFormat="1" applyFont="1" applyFill="1" applyBorder="1" applyAlignment="1" applyProtection="1">
      <alignment horizontal="right" vertical="top" wrapText="1"/>
    </xf>
    <xf numFmtId="172" fontId="5" fillId="7" borderId="2" xfId="1" applyNumberFormat="1" applyFont="1" applyFill="1" applyBorder="1" applyAlignment="1" applyProtection="1"/>
    <xf numFmtId="3" fontId="5" fillId="7" borderId="240" xfId="0" applyNumberFormat="1" applyFont="1" applyFill="1" applyBorder="1" applyAlignment="1" applyProtection="1">
      <alignment vertical="center"/>
    </xf>
    <xf numFmtId="3" fontId="5" fillId="7" borderId="241" xfId="0" applyNumberFormat="1" applyFont="1" applyFill="1" applyBorder="1" applyAlignment="1" applyProtection="1">
      <alignment vertical="center"/>
    </xf>
    <xf numFmtId="172" fontId="5" fillId="7" borderId="242" xfId="1" applyNumberFormat="1" applyFont="1" applyFill="1" applyBorder="1" applyAlignment="1" applyProtection="1"/>
    <xf numFmtId="172" fontId="5" fillId="7" borderId="243" xfId="1" applyNumberFormat="1" applyFont="1" applyFill="1" applyBorder="1" applyAlignment="1" applyProtection="1"/>
    <xf numFmtId="0" fontId="0" fillId="0" borderId="0" xfId="0" applyProtection="1"/>
    <xf numFmtId="0" fontId="39" fillId="0" borderId="0" xfId="0" applyFont="1" applyAlignment="1" applyProtection="1">
      <alignment vertical="center"/>
    </xf>
    <xf numFmtId="0" fontId="8" fillId="0" borderId="0" xfId="0" applyFont="1" applyFill="1" applyAlignment="1" applyProtection="1">
      <alignment vertical="center"/>
    </xf>
    <xf numFmtId="0" fontId="0" fillId="0" borderId="0" xfId="0" applyFill="1" applyAlignment="1" applyProtection="1">
      <alignment horizontal="center" vertical="center"/>
    </xf>
    <xf numFmtId="0" fontId="40" fillId="0" borderId="0" xfId="0" applyFont="1" applyAlignment="1" applyProtection="1">
      <alignment horizontal="left" vertical="center"/>
    </xf>
    <xf numFmtId="0" fontId="22" fillId="0" borderId="0" xfId="0" applyFont="1" applyProtection="1"/>
    <xf numFmtId="167" fontId="5" fillId="0" borderId="0" xfId="3" applyNumberFormat="1" applyFont="1" applyBorder="1" applyAlignment="1" applyProtection="1">
      <alignment vertical="center"/>
    </xf>
    <xf numFmtId="0" fontId="5" fillId="0" borderId="0" xfId="0" applyFont="1" applyBorder="1" applyAlignment="1" applyProtection="1">
      <alignment vertical="center"/>
    </xf>
    <xf numFmtId="0" fontId="0" fillId="0" borderId="0" xfId="0" applyBorder="1" applyAlignment="1" applyProtection="1">
      <alignment vertical="center"/>
    </xf>
    <xf numFmtId="0" fontId="0" fillId="0" borderId="0" xfId="0" applyAlignment="1" applyProtection="1">
      <alignment vertical="center"/>
    </xf>
    <xf numFmtId="0" fontId="17" fillId="0" borderId="0" xfId="0" applyFont="1" applyProtection="1"/>
    <xf numFmtId="0" fontId="5" fillId="0" borderId="0" xfId="0" applyFont="1" applyFill="1" applyBorder="1" applyProtection="1"/>
    <xf numFmtId="0" fontId="0" fillId="0" borderId="0" xfId="0" applyFill="1" applyProtection="1"/>
    <xf numFmtId="173" fontId="0" fillId="0" borderId="0" xfId="0" applyNumberFormat="1" applyFill="1" applyProtection="1"/>
    <xf numFmtId="0" fontId="10" fillId="0" borderId="0" xfId="0" applyFont="1" applyAlignment="1" applyProtection="1">
      <alignment horizontal="right"/>
    </xf>
    <xf numFmtId="9" fontId="10" fillId="0" borderId="0" xfId="6" applyFont="1" applyAlignment="1" applyProtection="1">
      <alignment horizontal="right"/>
    </xf>
    <xf numFmtId="0" fontId="10" fillId="7" borderId="19" xfId="0" applyFont="1" applyFill="1" applyBorder="1" applyAlignment="1" applyProtection="1">
      <alignment horizontal="center" vertical="center"/>
    </xf>
    <xf numFmtId="0" fontId="10" fillId="7" borderId="20" xfId="0" applyFont="1" applyFill="1" applyBorder="1" applyAlignment="1" applyProtection="1">
      <alignment horizontal="center" vertical="center"/>
    </xf>
    <xf numFmtId="0" fontId="10" fillId="7" borderId="21" xfId="0" applyFont="1" applyFill="1" applyBorder="1" applyAlignment="1" applyProtection="1">
      <alignment horizontal="center" vertical="center"/>
    </xf>
    <xf numFmtId="0" fontId="22" fillId="0" borderId="17" xfId="0" applyFont="1" applyBorder="1" applyAlignment="1" applyProtection="1">
      <alignment horizontal="center" vertical="center"/>
    </xf>
    <xf numFmtId="0" fontId="22" fillId="0" borderId="0" xfId="0" applyFont="1" applyBorder="1" applyProtection="1"/>
    <xf numFmtId="168" fontId="22" fillId="0" borderId="0" xfId="0" applyNumberFormat="1" applyFont="1" applyBorder="1" applyProtection="1"/>
    <xf numFmtId="170" fontId="22" fillId="0" borderId="28" xfId="0" applyNumberFormat="1" applyFont="1" applyBorder="1" applyProtection="1"/>
    <xf numFmtId="170" fontId="22" fillId="0" borderId="50" xfId="0" applyNumberFormat="1" applyFont="1" applyBorder="1" applyProtection="1"/>
    <xf numFmtId="0" fontId="22" fillId="7" borderId="50" xfId="0" applyFont="1" applyFill="1" applyBorder="1" applyProtection="1"/>
    <xf numFmtId="170" fontId="33" fillId="0" borderId="0" xfId="0" applyNumberFormat="1" applyFont="1" applyAlignment="1" applyProtection="1">
      <alignment horizontal="right"/>
    </xf>
    <xf numFmtId="0" fontId="23" fillId="0" borderId="0" xfId="0" applyFont="1" applyAlignment="1" applyProtection="1">
      <alignment horizontal="right"/>
    </xf>
    <xf numFmtId="172" fontId="22" fillId="0" borderId="28" xfId="1" applyNumberFormat="1" applyFont="1" applyFill="1" applyBorder="1" applyProtection="1"/>
    <xf numFmtId="172" fontId="22" fillId="7" borderId="50" xfId="1" applyNumberFormat="1" applyFont="1" applyFill="1" applyBorder="1" applyProtection="1"/>
    <xf numFmtId="172" fontId="22" fillId="0" borderId="28" xfId="1" applyNumberFormat="1" applyFont="1" applyBorder="1" applyProtection="1"/>
    <xf numFmtId="0" fontId="22" fillId="0" borderId="17" xfId="0" applyFont="1" applyBorder="1" applyProtection="1"/>
    <xf numFmtId="172" fontId="22" fillId="0" borderId="50" xfId="1" applyNumberFormat="1" applyFont="1" applyBorder="1" applyProtection="1"/>
    <xf numFmtId="0" fontId="22" fillId="0" borderId="244" xfId="0" applyFont="1" applyBorder="1" applyAlignment="1" applyProtection="1">
      <alignment horizontal="center" vertical="center" wrapText="1"/>
    </xf>
    <xf numFmtId="0" fontId="10" fillId="7" borderId="245" xfId="0" quotePrefix="1" applyFont="1" applyFill="1" applyBorder="1" applyAlignment="1" applyProtection="1">
      <alignment horizontal="left" vertical="center" wrapText="1"/>
    </xf>
    <xf numFmtId="168" fontId="22" fillId="0" borderId="245" xfId="0" applyNumberFormat="1" applyFont="1" applyBorder="1" applyAlignment="1" applyProtection="1">
      <alignment vertical="center" wrapText="1"/>
    </xf>
    <xf numFmtId="172" fontId="22" fillId="0" borderId="246" xfId="1" applyNumberFormat="1" applyFont="1" applyFill="1" applyBorder="1" applyAlignment="1" applyProtection="1">
      <alignment vertical="center" wrapText="1"/>
    </xf>
    <xf numFmtId="172" fontId="22" fillId="7" borderId="247" xfId="1" applyNumberFormat="1" applyFont="1" applyFill="1" applyBorder="1" applyAlignment="1" applyProtection="1">
      <alignment vertical="center" wrapText="1"/>
    </xf>
    <xf numFmtId="0" fontId="23" fillId="0" borderId="0" xfId="0" applyFont="1" applyAlignment="1" applyProtection="1">
      <alignment horizontal="right" vertical="center" wrapText="1"/>
    </xf>
    <xf numFmtId="9" fontId="10" fillId="0" borderId="0" xfId="6" applyFont="1" applyAlignment="1" applyProtection="1">
      <alignment horizontal="right" vertical="center" wrapText="1"/>
    </xf>
    <xf numFmtId="0" fontId="0" fillId="0" borderId="0" xfId="0" applyAlignment="1" applyProtection="1">
      <alignment vertical="center" wrapText="1"/>
    </xf>
    <xf numFmtId="0" fontId="10" fillId="0" borderId="0" xfId="0" applyFont="1" applyAlignment="1" applyProtection="1">
      <alignment horizontal="right" vertical="center" wrapText="1"/>
    </xf>
    <xf numFmtId="0" fontId="22" fillId="0" borderId="17" xfId="0" applyFont="1" applyBorder="1" applyAlignment="1" applyProtection="1">
      <alignment horizontal="center" vertical="center" wrapText="1"/>
    </xf>
    <xf numFmtId="0" fontId="22" fillId="0" borderId="0" xfId="0" applyFont="1" applyBorder="1" applyAlignment="1" applyProtection="1">
      <alignment vertical="center" wrapText="1"/>
    </xf>
    <xf numFmtId="168" fontId="22" fillId="0" borderId="0" xfId="0" applyNumberFormat="1" applyFont="1" applyBorder="1" applyAlignment="1" applyProtection="1">
      <alignment vertical="center" wrapText="1"/>
    </xf>
    <xf numFmtId="172" fontId="22" fillId="0" borderId="28" xfId="1" applyNumberFormat="1" applyFont="1" applyFill="1" applyBorder="1" applyAlignment="1" applyProtection="1">
      <alignment vertical="center" wrapText="1"/>
    </xf>
    <xf numFmtId="172" fontId="22" fillId="7" borderId="50" xfId="1" applyNumberFormat="1" applyFont="1" applyFill="1" applyBorder="1" applyAlignment="1" applyProtection="1">
      <alignment vertical="center" wrapText="1"/>
    </xf>
    <xf numFmtId="0" fontId="10" fillId="7" borderId="0" xfId="0" applyFont="1" applyFill="1" applyBorder="1" applyAlignment="1" applyProtection="1">
      <alignment vertical="center" wrapText="1"/>
    </xf>
    <xf numFmtId="172" fontId="22" fillId="0" borderId="28" xfId="1" applyNumberFormat="1" applyFont="1" applyBorder="1" applyAlignment="1" applyProtection="1">
      <alignment vertical="center"/>
    </xf>
    <xf numFmtId="172" fontId="22" fillId="7" borderId="50" xfId="1" applyNumberFormat="1" applyFont="1" applyFill="1" applyBorder="1" applyAlignment="1" applyProtection="1">
      <alignment vertical="center"/>
    </xf>
    <xf numFmtId="0" fontId="22" fillId="0" borderId="24" xfId="0" applyFont="1" applyBorder="1" applyProtection="1"/>
    <xf numFmtId="168" fontId="22" fillId="0" borderId="24" xfId="0" applyNumberFormat="1" applyFont="1" applyBorder="1" applyProtection="1"/>
    <xf numFmtId="172" fontId="22" fillId="0" borderId="51" xfId="1" applyNumberFormat="1" applyFont="1" applyBorder="1" applyProtection="1"/>
    <xf numFmtId="172" fontId="22" fillId="0" borderId="52" xfId="1" applyNumberFormat="1" applyFont="1" applyBorder="1" applyProtection="1"/>
    <xf numFmtId="172" fontId="22" fillId="7" borderId="52" xfId="1" applyNumberFormat="1" applyFont="1" applyFill="1" applyBorder="1" applyProtection="1"/>
    <xf numFmtId="0" fontId="22" fillId="7" borderId="17" xfId="0" applyFont="1" applyFill="1" applyBorder="1" applyProtection="1"/>
    <xf numFmtId="0" fontId="10" fillId="7" borderId="61" xfId="0" applyFont="1" applyFill="1" applyBorder="1" applyProtection="1"/>
    <xf numFmtId="168" fontId="22" fillId="7" borderId="61" xfId="0" applyNumberFormat="1" applyFont="1" applyFill="1" applyBorder="1" applyProtection="1"/>
    <xf numFmtId="172" fontId="10" fillId="7" borderId="62" xfId="1" applyNumberFormat="1" applyFont="1" applyFill="1" applyBorder="1" applyProtection="1"/>
    <xf numFmtId="172" fontId="10" fillId="7" borderId="63" xfId="1" applyNumberFormat="1" applyFont="1" applyFill="1" applyBorder="1" applyProtection="1"/>
    <xf numFmtId="0" fontId="22" fillId="0" borderId="22" xfId="0" applyFont="1" applyBorder="1" applyProtection="1"/>
    <xf numFmtId="0" fontId="22" fillId="0" borderId="61" xfId="0" applyFont="1" applyBorder="1" applyProtection="1"/>
    <xf numFmtId="168" fontId="22" fillId="0" borderId="61" xfId="0" applyNumberFormat="1" applyFont="1" applyBorder="1" applyProtection="1"/>
    <xf numFmtId="170" fontId="22" fillId="0" borderId="62" xfId="0" applyNumberFormat="1" applyFont="1" applyBorder="1" applyProtection="1"/>
    <xf numFmtId="170" fontId="22" fillId="0" borderId="63" xfId="0" applyNumberFormat="1" applyFont="1" applyBorder="1" applyProtection="1"/>
    <xf numFmtId="0" fontId="22" fillId="7" borderId="63" xfId="0" applyFont="1" applyFill="1" applyBorder="1" applyProtection="1"/>
    <xf numFmtId="0" fontId="5" fillId="7" borderId="49" xfId="0" applyFont="1" applyFill="1" applyBorder="1" applyAlignment="1" applyProtection="1">
      <alignment horizontal="left"/>
    </xf>
    <xf numFmtId="0" fontId="22" fillId="0" borderId="28" xfId="0" applyFont="1" applyBorder="1" applyProtection="1"/>
    <xf numFmtId="0" fontId="22" fillId="7" borderId="66" xfId="0" applyFont="1" applyFill="1" applyBorder="1" applyProtection="1"/>
    <xf numFmtId="0" fontId="5" fillId="7" borderId="64" xfId="0" quotePrefix="1" applyFont="1" applyFill="1" applyBorder="1" applyAlignment="1" applyProtection="1">
      <alignment horizontal="left"/>
    </xf>
    <xf numFmtId="0" fontId="22" fillId="7" borderId="59" xfId="0" applyFont="1" applyFill="1" applyBorder="1" applyProtection="1"/>
    <xf numFmtId="164" fontId="22" fillId="7" borderId="60" xfId="0" applyNumberFormat="1" applyFont="1" applyFill="1" applyBorder="1" applyProtection="1"/>
    <xf numFmtId="164" fontId="22" fillId="7" borderId="65" xfId="0" applyNumberFormat="1" applyFont="1" applyFill="1" applyBorder="1" applyProtection="1"/>
    <xf numFmtId="173" fontId="1" fillId="0" borderId="0" xfId="0" applyNumberFormat="1" applyFont="1" applyBorder="1" applyProtection="1"/>
    <xf numFmtId="167" fontId="0" fillId="0" borderId="0" xfId="0" applyNumberFormat="1" applyProtection="1"/>
    <xf numFmtId="0" fontId="5" fillId="7" borderId="70" xfId="0" quotePrefix="1" applyFont="1" applyFill="1" applyBorder="1" applyAlignment="1" applyProtection="1">
      <alignment horizontal="center" vertical="center" wrapText="1"/>
    </xf>
    <xf numFmtId="0" fontId="5" fillId="7" borderId="49" xfId="0" applyFont="1" applyFill="1" applyBorder="1" applyAlignment="1" applyProtection="1">
      <alignment horizontal="center" vertical="center" wrapText="1"/>
    </xf>
    <xf numFmtId="0" fontId="5" fillId="7" borderId="118" xfId="0" quotePrefix="1" applyFont="1" applyFill="1" applyBorder="1" applyAlignment="1" applyProtection="1">
      <alignment horizontal="center" vertical="center" wrapText="1"/>
    </xf>
    <xf numFmtId="0" fontId="0" fillId="0" borderId="15" xfId="0" applyBorder="1" applyProtection="1"/>
    <xf numFmtId="0" fontId="22" fillId="7" borderId="119" xfId="0" applyFont="1" applyFill="1" applyBorder="1" applyProtection="1"/>
    <xf numFmtId="0" fontId="22" fillId="0" borderId="15" xfId="0" applyFont="1" applyBorder="1" applyAlignment="1" applyProtection="1">
      <alignment horizontal="center"/>
    </xf>
    <xf numFmtId="172" fontId="22" fillId="7" borderId="78" xfId="1" applyNumberFormat="1" applyFont="1" applyFill="1" applyBorder="1" applyProtection="1"/>
    <xf numFmtId="0" fontId="22" fillId="0" borderId="67" xfId="0" applyFont="1" applyBorder="1" applyAlignment="1" applyProtection="1">
      <alignment horizontal="center" vertical="center" wrapText="1"/>
    </xf>
    <xf numFmtId="0" fontId="10" fillId="7" borderId="53" xfId="0" quotePrefix="1" applyFont="1" applyFill="1" applyBorder="1" applyAlignment="1" applyProtection="1">
      <alignment horizontal="left" vertical="center"/>
    </xf>
    <xf numFmtId="168" fontId="22" fillId="0" borderId="53" xfId="0" applyNumberFormat="1" applyFont="1" applyBorder="1" applyAlignment="1" applyProtection="1">
      <alignment vertical="center" wrapText="1"/>
    </xf>
    <xf numFmtId="172" fontId="22" fillId="7" borderId="119" xfId="1" applyNumberFormat="1" applyFont="1" applyFill="1" applyBorder="1" applyAlignment="1" applyProtection="1">
      <alignment vertical="center"/>
    </xf>
    <xf numFmtId="0" fontId="22" fillId="0" borderId="15" xfId="0" applyFont="1" applyBorder="1" applyAlignment="1" applyProtection="1">
      <alignment horizontal="center" vertical="center" wrapText="1"/>
    </xf>
    <xf numFmtId="0" fontId="10" fillId="7" borderId="0" xfId="0" quotePrefix="1" applyFont="1" applyFill="1" applyBorder="1" applyAlignment="1" applyProtection="1">
      <alignment horizontal="left" vertical="center" wrapText="1"/>
    </xf>
    <xf numFmtId="172" fontId="22" fillId="7" borderId="78" xfId="1" applyNumberFormat="1" applyFont="1" applyFill="1" applyBorder="1" applyAlignment="1" applyProtection="1">
      <alignment vertical="center" wrapText="1"/>
    </xf>
    <xf numFmtId="0" fontId="10" fillId="7" borderId="0" xfId="0" applyFont="1" applyFill="1" applyBorder="1" applyAlignment="1" applyProtection="1">
      <alignment vertical="center"/>
    </xf>
    <xf numFmtId="172" fontId="22" fillId="7" borderId="78" xfId="1" applyNumberFormat="1" applyFont="1" applyFill="1" applyBorder="1" applyAlignment="1" applyProtection="1">
      <alignment vertical="center"/>
    </xf>
    <xf numFmtId="172" fontId="22" fillId="7" borderId="90" xfId="1" applyNumberFormat="1" applyFont="1" applyFill="1" applyBorder="1" applyProtection="1"/>
    <xf numFmtId="0" fontId="10" fillId="7" borderId="120" xfId="0" applyFont="1" applyFill="1" applyBorder="1" applyProtection="1"/>
    <xf numFmtId="172" fontId="10" fillId="7" borderId="99" xfId="1" applyNumberFormat="1" applyFont="1" applyFill="1" applyBorder="1" applyProtection="1"/>
    <xf numFmtId="0" fontId="5" fillId="7" borderId="121" xfId="0" applyFont="1" applyFill="1" applyBorder="1" applyAlignment="1" applyProtection="1">
      <alignment horizontal="left"/>
    </xf>
    <xf numFmtId="168" fontId="22" fillId="7" borderId="34" xfId="0" applyNumberFormat="1" applyFont="1" applyFill="1" applyBorder="1" applyProtection="1"/>
    <xf numFmtId="0" fontId="22" fillId="7" borderId="36" xfId="0" applyFont="1" applyFill="1" applyBorder="1" applyProtection="1"/>
    <xf numFmtId="0" fontId="22" fillId="0" borderId="15" xfId="0" applyFont="1" applyBorder="1" applyProtection="1"/>
    <xf numFmtId="0" fontId="22" fillId="0" borderId="15" xfId="0" applyFont="1" applyFill="1" applyBorder="1" applyProtection="1"/>
    <xf numFmtId="0" fontId="22" fillId="0" borderId="0" xfId="0" applyFont="1" applyFill="1" applyBorder="1" applyProtection="1"/>
    <xf numFmtId="0" fontId="5" fillId="7" borderId="121" xfId="0" quotePrefix="1" applyFont="1" applyFill="1" applyBorder="1" applyAlignment="1" applyProtection="1">
      <alignment horizontal="left"/>
    </xf>
    <xf numFmtId="0" fontId="5" fillId="7" borderId="49" xfId="0" quotePrefix="1" applyFont="1" applyFill="1" applyBorder="1" applyAlignment="1" applyProtection="1">
      <alignment horizontal="left"/>
    </xf>
    <xf numFmtId="0" fontId="22" fillId="7" borderId="34" xfId="0" applyFont="1" applyFill="1" applyBorder="1" applyProtection="1"/>
    <xf numFmtId="164" fontId="10" fillId="7" borderId="36" xfId="0" applyNumberFormat="1" applyFont="1" applyFill="1" applyBorder="1" applyProtection="1"/>
    <xf numFmtId="9" fontId="5" fillId="7" borderId="62" xfId="0" applyNumberFormat="1" applyFont="1" applyFill="1" applyBorder="1" applyAlignment="1">
      <alignment horizontal="right" vertical="center" wrapText="1"/>
    </xf>
    <xf numFmtId="0" fontId="5" fillId="7" borderId="62" xfId="0" applyFont="1" applyFill="1" applyBorder="1" applyAlignment="1">
      <alignment horizontal="right" vertical="center" wrapText="1"/>
    </xf>
    <xf numFmtId="9" fontId="35" fillId="7" borderId="62" xfId="6" applyFont="1" applyFill="1" applyBorder="1" applyAlignment="1">
      <alignment horizontal="right" vertical="center" wrapText="1"/>
    </xf>
    <xf numFmtId="0" fontId="50" fillId="3" borderId="41" xfId="0" applyFont="1" applyFill="1" applyBorder="1" applyAlignment="1" applyProtection="1">
      <alignment vertical="center" wrapText="1"/>
      <protection locked="0"/>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top" wrapText="1"/>
    </xf>
    <xf numFmtId="172" fontId="6" fillId="9" borderId="2" xfId="1" applyNumberFormat="1" applyFont="1" applyFill="1" applyBorder="1" applyAlignment="1"/>
    <xf numFmtId="172" fontId="5" fillId="9" borderId="2" xfId="1" applyNumberFormat="1" applyFont="1" applyFill="1" applyBorder="1" applyAlignment="1">
      <alignment horizontal="right" vertical="top" wrapText="1"/>
    </xf>
    <xf numFmtId="172" fontId="6" fillId="9" borderId="2" xfId="1" applyNumberFormat="1" applyFont="1" applyFill="1" applyBorder="1" applyAlignment="1">
      <alignment horizontal="right" vertical="top" wrapText="1"/>
    </xf>
    <xf numFmtId="9" fontId="6" fillId="9" borderId="2" xfId="0" applyNumberFormat="1" applyFont="1" applyFill="1" applyBorder="1" applyAlignment="1">
      <alignment horizontal="right" vertical="top" wrapText="1"/>
    </xf>
    <xf numFmtId="0" fontId="5" fillId="9" borderId="2" xfId="0" applyFont="1" applyFill="1" applyBorder="1" applyAlignment="1">
      <alignment horizontal="right" vertical="top" wrapText="1"/>
    </xf>
    <xf numFmtId="9" fontId="16" fillId="9" borderId="2" xfId="6" applyFont="1" applyFill="1" applyBorder="1" applyAlignment="1">
      <alignment horizontal="right" vertical="top" wrapText="1"/>
    </xf>
    <xf numFmtId="0" fontId="5" fillId="9" borderId="222" xfId="0" applyFont="1" applyFill="1" applyBorder="1" applyAlignment="1">
      <alignment wrapText="1"/>
    </xf>
    <xf numFmtId="0" fontId="5" fillId="9" borderId="223" xfId="0" applyFont="1" applyFill="1" applyBorder="1" applyAlignment="1">
      <alignment wrapText="1"/>
    </xf>
    <xf numFmtId="0" fontId="5" fillId="9" borderId="224" xfId="0" applyFont="1" applyFill="1" applyBorder="1" applyAlignment="1">
      <alignment wrapText="1"/>
    </xf>
    <xf numFmtId="0" fontId="5" fillId="9" borderId="122" xfId="0" applyFont="1" applyFill="1" applyBorder="1" applyAlignment="1">
      <alignment horizontal="right" vertical="top" wrapText="1"/>
    </xf>
    <xf numFmtId="9" fontId="16" fillId="9" borderId="122" xfId="6" applyFont="1" applyFill="1" applyBorder="1" applyAlignment="1">
      <alignment horizontal="right" vertical="top" wrapText="1"/>
    </xf>
    <xf numFmtId="172" fontId="51" fillId="3" borderId="51" xfId="1" applyNumberFormat="1" applyFont="1" applyFill="1" applyBorder="1" applyAlignment="1" applyProtection="1">
      <alignment vertical="center" wrapText="1"/>
      <protection locked="0"/>
    </xf>
    <xf numFmtId="172" fontId="51" fillId="3" borderId="248" xfId="1" applyNumberFormat="1" applyFont="1" applyFill="1" applyBorder="1" applyAlignment="1" applyProtection="1">
      <alignment vertical="center" wrapText="1"/>
      <protection locked="0"/>
    </xf>
    <xf numFmtId="0" fontId="5" fillId="9" borderId="94" xfId="0" applyFont="1" applyFill="1" applyBorder="1" applyAlignment="1">
      <alignment wrapText="1"/>
    </xf>
    <xf numFmtId="0" fontId="5" fillId="9" borderId="95" xfId="0" applyFont="1" applyFill="1" applyBorder="1" applyAlignment="1">
      <alignment wrapText="1"/>
    </xf>
    <xf numFmtId="0" fontId="5" fillId="9" borderId="96" xfId="0" applyFont="1" applyFill="1" applyBorder="1" applyAlignment="1">
      <alignment wrapText="1"/>
    </xf>
    <xf numFmtId="172" fontId="5" fillId="8" borderId="249" xfId="1" applyNumberFormat="1" applyFont="1" applyFill="1" applyBorder="1"/>
    <xf numFmtId="172" fontId="5" fillId="9" borderId="250" xfId="1" applyNumberFormat="1" applyFont="1" applyFill="1" applyBorder="1"/>
    <xf numFmtId="172" fontId="6" fillId="0" borderId="125" xfId="1" applyNumberFormat="1" applyFont="1" applyFill="1" applyBorder="1" applyAlignment="1">
      <alignment horizontal="right" vertical="top" wrapText="1"/>
    </xf>
    <xf numFmtId="172" fontId="6" fillId="7" borderId="81" xfId="1" applyNumberFormat="1" applyFont="1" applyFill="1" applyBorder="1" applyAlignment="1">
      <alignment horizontal="right" vertical="top" wrapText="1"/>
    </xf>
    <xf numFmtId="172" fontId="6" fillId="0" borderId="81" xfId="1" applyNumberFormat="1" applyFont="1" applyFill="1" applyBorder="1" applyAlignment="1">
      <alignment horizontal="right" vertical="top" wrapText="1"/>
    </xf>
    <xf numFmtId="172" fontId="5" fillId="9" borderId="124" xfId="1" applyNumberFormat="1" applyFont="1" applyFill="1" applyBorder="1" applyAlignment="1"/>
    <xf numFmtId="172" fontId="6" fillId="7" borderId="81" xfId="1" applyNumberFormat="1" applyFont="1" applyFill="1" applyBorder="1" applyAlignment="1">
      <alignment horizontal="right" vertical="center" wrapText="1"/>
    </xf>
    <xf numFmtId="172" fontId="5" fillId="9" borderId="126" xfId="1" applyNumberFormat="1" applyFont="1" applyFill="1" applyBorder="1" applyAlignment="1"/>
    <xf numFmtId="172" fontId="6" fillId="9" borderId="81" xfId="1" applyNumberFormat="1" applyFont="1" applyFill="1" applyBorder="1" applyAlignment="1">
      <alignment horizontal="right" vertical="top" wrapText="1"/>
    </xf>
    <xf numFmtId="172" fontId="5" fillId="7" borderId="123" xfId="1" applyNumberFormat="1" applyFont="1" applyFill="1" applyBorder="1" applyAlignment="1">
      <alignment vertical="center"/>
    </xf>
    <xf numFmtId="0" fontId="5" fillId="2" borderId="81" xfId="0" applyFont="1" applyFill="1" applyBorder="1" applyAlignment="1">
      <alignment horizontal="center" vertical="center" wrapText="1"/>
    </xf>
    <xf numFmtId="172" fontId="5" fillId="7" borderId="114" xfId="1" applyNumberFormat="1" applyFont="1" applyFill="1" applyBorder="1" applyAlignment="1" applyProtection="1"/>
    <xf numFmtId="170" fontId="5" fillId="0" borderId="127" xfId="0" applyNumberFormat="1" applyFont="1" applyFill="1" applyBorder="1" applyAlignment="1"/>
    <xf numFmtId="172" fontId="5" fillId="8" borderId="251" xfId="1" applyNumberFormat="1" applyFont="1" applyFill="1" applyBorder="1"/>
    <xf numFmtId="172" fontId="6" fillId="8" borderId="251" xfId="1" applyNumberFormat="1" applyFont="1" applyFill="1" applyBorder="1"/>
    <xf numFmtId="9" fontId="6" fillId="8" borderId="251" xfId="6" applyFont="1" applyFill="1" applyBorder="1"/>
    <xf numFmtId="172" fontId="5" fillId="9" borderId="252" xfId="1" applyNumberFormat="1" applyFont="1" applyFill="1" applyBorder="1"/>
    <xf numFmtId="0" fontId="6" fillId="9" borderId="252" xfId="0" applyFont="1" applyFill="1" applyBorder="1"/>
    <xf numFmtId="172" fontId="6" fillId="0" borderId="253" xfId="1" applyNumberFormat="1" applyFont="1" applyFill="1" applyBorder="1" applyAlignment="1"/>
    <xf numFmtId="172" fontId="5" fillId="0" borderId="253" xfId="1" applyNumberFormat="1" applyFont="1" applyFill="1" applyBorder="1" applyAlignment="1">
      <alignment horizontal="right" vertical="top" wrapText="1"/>
    </xf>
    <xf numFmtId="172" fontId="6" fillId="0" borderId="253" xfId="1" applyNumberFormat="1" applyFont="1" applyFill="1" applyBorder="1" applyAlignment="1">
      <alignment horizontal="right" vertical="top" wrapText="1"/>
    </xf>
    <xf numFmtId="9" fontId="19" fillId="0" borderId="253" xfId="0" applyNumberFormat="1" applyFont="1" applyFill="1" applyBorder="1" applyAlignment="1">
      <alignment horizontal="right" vertical="top" wrapText="1"/>
    </xf>
    <xf numFmtId="0" fontId="5" fillId="0" borderId="253" xfId="0" applyFont="1" applyFill="1" applyBorder="1" applyAlignment="1">
      <alignment horizontal="right" vertical="top" wrapText="1"/>
    </xf>
    <xf numFmtId="0" fontId="5" fillId="2" borderId="254" xfId="0" applyFont="1" applyFill="1" applyBorder="1" applyAlignment="1">
      <alignment horizontal="center" vertical="center" wrapText="1"/>
    </xf>
    <xf numFmtId="172" fontId="5" fillId="7" borderId="254" xfId="1" applyNumberFormat="1" applyFont="1" applyFill="1" applyBorder="1" applyAlignment="1"/>
    <xf numFmtId="172" fontId="6" fillId="7" borderId="254" xfId="1" applyNumberFormat="1" applyFont="1" applyFill="1" applyBorder="1" applyAlignment="1">
      <alignment horizontal="right" vertical="top" wrapText="1"/>
    </xf>
    <xf numFmtId="9" fontId="6" fillId="7" borderId="254" xfId="0" applyNumberFormat="1" applyFont="1" applyFill="1" applyBorder="1" applyAlignment="1">
      <alignment horizontal="right" vertical="top" wrapText="1"/>
    </xf>
    <xf numFmtId="0" fontId="5" fillId="7" borderId="254" xfId="0" applyFont="1" applyFill="1" applyBorder="1" applyAlignment="1"/>
    <xf numFmtId="172" fontId="5" fillId="0" borderId="254" xfId="1" applyNumberFormat="1" applyFont="1" applyFill="1" applyBorder="1" applyAlignment="1"/>
    <xf numFmtId="172" fontId="6" fillId="0" borderId="254" xfId="1" applyNumberFormat="1" applyFont="1" applyFill="1" applyBorder="1" applyAlignment="1">
      <alignment horizontal="right" vertical="top" wrapText="1"/>
    </xf>
    <xf numFmtId="9" fontId="6" fillId="0" borderId="254" xfId="0" applyNumberFormat="1" applyFont="1" applyFill="1" applyBorder="1" applyAlignment="1">
      <alignment horizontal="right" vertical="top" wrapText="1"/>
    </xf>
    <xf numFmtId="0" fontId="5" fillId="0" borderId="254" xfId="0" applyFont="1" applyFill="1" applyBorder="1" applyAlignment="1"/>
    <xf numFmtId="172" fontId="6" fillId="0" borderId="254" xfId="1" applyNumberFormat="1" applyFont="1" applyFill="1" applyBorder="1" applyAlignment="1"/>
    <xf numFmtId="172" fontId="6" fillId="0" borderId="254" xfId="1" applyNumberFormat="1" applyFont="1" applyFill="1" applyBorder="1" applyAlignment="1" applyProtection="1">
      <alignment horizontal="right" vertical="top" wrapText="1"/>
      <protection locked="0"/>
    </xf>
    <xf numFmtId="0" fontId="6" fillId="0" borderId="254" xfId="0" applyFont="1" applyFill="1" applyBorder="1" applyAlignment="1">
      <alignment horizontal="right" vertical="top" wrapText="1"/>
    </xf>
    <xf numFmtId="9" fontId="6" fillId="0" borderId="253" xfId="0" applyNumberFormat="1" applyFont="1" applyFill="1" applyBorder="1" applyAlignment="1">
      <alignment horizontal="right" vertical="top" wrapText="1"/>
    </xf>
    <xf numFmtId="172" fontId="5" fillId="9" borderId="252" xfId="1" applyNumberFormat="1" applyFont="1" applyFill="1" applyBorder="1" applyAlignment="1"/>
    <xf numFmtId="9" fontId="6" fillId="9" borderId="252" xfId="0" applyNumberFormat="1" applyFont="1" applyFill="1" applyBorder="1" applyAlignment="1">
      <alignment horizontal="right" vertical="top" wrapText="1"/>
    </xf>
    <xf numFmtId="172" fontId="5" fillId="7" borderId="254" xfId="1" applyNumberFormat="1" applyFont="1" applyFill="1" applyBorder="1" applyAlignment="1">
      <alignment vertical="center"/>
    </xf>
    <xf numFmtId="172" fontId="6" fillId="7" borderId="254" xfId="1" applyNumberFormat="1" applyFont="1" applyFill="1" applyBorder="1" applyAlignment="1">
      <alignment horizontal="right" vertical="center" wrapText="1"/>
    </xf>
    <xf numFmtId="9" fontId="6" fillId="7" borderId="254" xfId="0" applyNumberFormat="1" applyFont="1" applyFill="1" applyBorder="1" applyAlignment="1">
      <alignment horizontal="right" vertical="center" wrapText="1"/>
    </xf>
    <xf numFmtId="0" fontId="5" fillId="7" borderId="254" xfId="0" applyFont="1" applyFill="1" applyBorder="1" applyAlignment="1">
      <alignment vertical="center"/>
    </xf>
    <xf numFmtId="172" fontId="5" fillId="9" borderId="255" xfId="1" applyNumberFormat="1" applyFont="1" applyFill="1" applyBorder="1" applyAlignment="1"/>
    <xf numFmtId="9" fontId="6" fillId="9" borderId="255" xfId="0" applyNumberFormat="1" applyFont="1" applyFill="1" applyBorder="1" applyAlignment="1">
      <alignment horizontal="right" vertical="top" wrapText="1"/>
    </xf>
    <xf numFmtId="172" fontId="6" fillId="9" borderId="254" xfId="1" applyNumberFormat="1" applyFont="1" applyFill="1" applyBorder="1" applyAlignment="1"/>
    <xf numFmtId="9" fontId="5" fillId="9" borderId="254" xfId="6" applyFont="1" applyFill="1" applyBorder="1" applyAlignment="1"/>
    <xf numFmtId="172" fontId="5" fillId="9" borderId="254" xfId="1" applyNumberFormat="1" applyFont="1" applyFill="1" applyBorder="1" applyAlignment="1">
      <alignment horizontal="right" vertical="top" wrapText="1"/>
    </xf>
    <xf numFmtId="172" fontId="6" fillId="9" borderId="254" xfId="1" applyNumberFormat="1" applyFont="1" applyFill="1" applyBorder="1" applyAlignment="1">
      <alignment horizontal="right" vertical="top" wrapText="1"/>
    </xf>
    <xf numFmtId="9" fontId="6" fillId="9" borderId="254" xfId="0" applyNumberFormat="1" applyFont="1" applyFill="1" applyBorder="1" applyAlignment="1">
      <alignment horizontal="right" vertical="top" wrapText="1"/>
    </xf>
    <xf numFmtId="0" fontId="5" fillId="9" borderId="254" xfId="0" applyFont="1" applyFill="1" applyBorder="1" applyAlignment="1">
      <alignment horizontal="right" vertical="top" wrapText="1"/>
    </xf>
    <xf numFmtId="172" fontId="5" fillId="7" borderId="251" xfId="1" applyNumberFormat="1" applyFont="1" applyFill="1" applyBorder="1" applyAlignment="1">
      <alignment vertical="center"/>
    </xf>
    <xf numFmtId="9" fontId="5" fillId="7" borderId="251" xfId="0" applyNumberFormat="1" applyFont="1" applyFill="1" applyBorder="1" applyAlignment="1">
      <alignment horizontal="right" vertical="center" wrapText="1"/>
    </xf>
    <xf numFmtId="9" fontId="6" fillId="0" borderId="256" xfId="0" applyNumberFormat="1" applyFont="1" applyFill="1" applyBorder="1" applyAlignment="1">
      <alignment horizontal="right" vertical="top" wrapText="1"/>
    </xf>
    <xf numFmtId="172" fontId="5" fillId="7" borderId="257" xfId="1" applyNumberFormat="1" applyFont="1" applyFill="1" applyBorder="1" applyAlignment="1" applyProtection="1"/>
    <xf numFmtId="9" fontId="5" fillId="7" borderId="258" xfId="0" applyNumberFormat="1" applyFont="1" applyFill="1" applyBorder="1" applyAlignment="1">
      <alignment horizontal="right" vertical="center" wrapText="1"/>
    </xf>
    <xf numFmtId="170" fontId="5" fillId="0" borderId="256" xfId="0" applyNumberFormat="1" applyFont="1" applyFill="1" applyBorder="1" applyAlignment="1"/>
    <xf numFmtId="172" fontId="5" fillId="7" borderId="259" xfId="1" applyNumberFormat="1" applyFont="1" applyFill="1" applyBorder="1" applyAlignment="1"/>
    <xf numFmtId="9" fontId="6" fillId="7" borderId="259" xfId="0" applyNumberFormat="1" applyFont="1" applyFill="1" applyBorder="1" applyAlignment="1">
      <alignment horizontal="right" vertical="top" wrapText="1"/>
    </xf>
    <xf numFmtId="0" fontId="22" fillId="0" borderId="92" xfId="5" quotePrefix="1" applyBorder="1" applyAlignment="1">
      <alignment horizontal="left" vertical="top" wrapText="1"/>
    </xf>
    <xf numFmtId="0" fontId="10" fillId="10" borderId="67" xfId="5" applyFont="1" applyFill="1" applyBorder="1" applyAlignment="1">
      <alignment vertical="top" wrapText="1"/>
    </xf>
    <xf numFmtId="0" fontId="10" fillId="10" borderId="67" xfId="5" quotePrefix="1" applyFont="1" applyFill="1" applyBorder="1" applyAlignment="1">
      <alignment horizontal="left" vertical="top" wrapText="1"/>
    </xf>
    <xf numFmtId="0" fontId="22" fillId="0" borderId="71" xfId="5" quotePrefix="1" applyBorder="1" applyAlignment="1">
      <alignment horizontal="left" vertical="top"/>
    </xf>
    <xf numFmtId="167" fontId="22" fillId="0" borderId="0" xfId="3" applyNumberFormat="1" applyFont="1" applyFill="1" applyBorder="1"/>
    <xf numFmtId="0" fontId="5" fillId="2" borderId="80" xfId="0" applyFont="1" applyFill="1" applyBorder="1" applyAlignment="1">
      <alignment horizontal="right" vertical="top" wrapText="1"/>
    </xf>
    <xf numFmtId="9" fontId="5" fillId="2" borderId="80" xfId="6" applyFont="1" applyFill="1" applyBorder="1" applyAlignment="1">
      <alignment horizontal="right" vertical="top" wrapText="1"/>
    </xf>
    <xf numFmtId="0" fontId="5" fillId="2" borderId="117" xfId="0" applyFont="1" applyFill="1" applyBorder="1" applyAlignment="1">
      <alignment horizontal="right" vertical="top" wrapText="1"/>
    </xf>
    <xf numFmtId="0" fontId="5" fillId="2" borderId="116" xfId="0" applyFont="1" applyFill="1" applyBorder="1" applyAlignment="1">
      <alignment horizontal="right" vertical="top" wrapText="1"/>
    </xf>
    <xf numFmtId="0" fontId="5" fillId="13" borderId="17" xfId="0" applyFont="1" applyFill="1" applyBorder="1" applyAlignment="1">
      <alignment horizontal="center" vertical="center"/>
    </xf>
    <xf numFmtId="0" fontId="6" fillId="0" borderId="45" xfId="0" applyFont="1" applyBorder="1" applyAlignment="1"/>
    <xf numFmtId="0" fontId="51" fillId="3" borderId="17" xfId="0" applyFont="1" applyFill="1" applyBorder="1" applyProtection="1">
      <protection locked="0"/>
    </xf>
    <xf numFmtId="0" fontId="6" fillId="7" borderId="54" xfId="0" applyFont="1" applyFill="1" applyBorder="1" applyAlignment="1" applyProtection="1">
      <protection locked="0"/>
    </xf>
    <xf numFmtId="0" fontId="6" fillId="0" borderId="17" xfId="0" applyFont="1" applyFill="1" applyBorder="1"/>
    <xf numFmtId="0" fontId="6" fillId="0" borderId="43" xfId="0" applyFont="1" applyFill="1" applyBorder="1"/>
    <xf numFmtId="0" fontId="6" fillId="7" borderId="43" xfId="0" applyFont="1" applyFill="1" applyBorder="1" applyAlignment="1" applyProtection="1">
      <protection locked="0"/>
    </xf>
    <xf numFmtId="0" fontId="6" fillId="0" borderId="23" xfId="0" applyFont="1" applyFill="1" applyBorder="1" applyProtection="1">
      <protection locked="0"/>
    </xf>
    <xf numFmtId="0" fontId="6" fillId="0" borderId="25" xfId="0" applyFont="1" applyFill="1" applyBorder="1" applyProtection="1">
      <protection locked="0"/>
    </xf>
    <xf numFmtId="0" fontId="22" fillId="8" borderId="128" xfId="0" applyFont="1" applyFill="1" applyBorder="1"/>
    <xf numFmtId="0" fontId="22" fillId="8" borderId="129" xfId="0" applyFont="1" applyFill="1" applyBorder="1"/>
    <xf numFmtId="3" fontId="22" fillId="9" borderId="25" xfId="0" applyNumberFormat="1" applyFont="1" applyFill="1" applyBorder="1"/>
    <xf numFmtId="0" fontId="6" fillId="0" borderId="18" xfId="0" applyFont="1" applyFill="1" applyBorder="1" applyProtection="1">
      <protection locked="0"/>
    </xf>
    <xf numFmtId="172" fontId="22" fillId="9" borderId="25" xfId="1" applyNumberFormat="1" applyFont="1" applyFill="1" applyBorder="1"/>
    <xf numFmtId="167" fontId="22" fillId="7" borderId="128" xfId="3" applyNumberFormat="1" applyFont="1" applyFill="1" applyBorder="1"/>
    <xf numFmtId="167" fontId="22" fillId="7" borderId="129" xfId="3" applyNumberFormat="1" applyFont="1" applyFill="1" applyBorder="1"/>
    <xf numFmtId="9" fontId="5" fillId="2" borderId="130" xfId="6" applyFont="1" applyFill="1" applyBorder="1" applyAlignment="1">
      <alignment horizontal="right" vertical="center" wrapText="1"/>
    </xf>
    <xf numFmtId="0" fontId="22" fillId="7" borderId="131" xfId="0" applyFont="1" applyFill="1" applyBorder="1"/>
    <xf numFmtId="170" fontId="5" fillId="7" borderId="132" xfId="0" applyNumberFormat="1" applyFont="1" applyFill="1" applyBorder="1" applyAlignment="1"/>
    <xf numFmtId="0" fontId="6" fillId="0" borderId="43" xfId="0" applyFont="1" applyFill="1" applyBorder="1" applyAlignment="1" applyProtection="1">
      <protection locked="0"/>
    </xf>
    <xf numFmtId="167" fontId="22" fillId="7" borderId="131" xfId="3" applyNumberFormat="1" applyFont="1" applyFill="1" applyBorder="1"/>
    <xf numFmtId="167" fontId="22" fillId="0" borderId="18" xfId="3" applyNumberFormat="1" applyFont="1" applyBorder="1"/>
    <xf numFmtId="0" fontId="0" fillId="0" borderId="25" xfId="0" applyBorder="1"/>
    <xf numFmtId="0" fontId="5" fillId="0" borderId="130" xfId="0" applyFont="1" applyBorder="1" applyAlignment="1">
      <alignment horizontal="right" vertical="top" wrapText="1"/>
    </xf>
    <xf numFmtId="0" fontId="5" fillId="7" borderId="17" xfId="0" applyFont="1" applyFill="1" applyBorder="1" applyAlignment="1">
      <alignment vertical="center"/>
    </xf>
    <xf numFmtId="0" fontId="5" fillId="7" borderId="130" xfId="0" applyFont="1" applyFill="1" applyBorder="1" applyAlignment="1" applyProtection="1">
      <alignment vertical="center"/>
      <protection locked="0"/>
    </xf>
    <xf numFmtId="0" fontId="15" fillId="0" borderId="17" xfId="0" applyFont="1" applyBorder="1"/>
    <xf numFmtId="0" fontId="5" fillId="0" borderId="130" xfId="0" applyFont="1" applyFill="1" applyBorder="1" applyAlignment="1" applyProtection="1">
      <protection locked="0"/>
    </xf>
    <xf numFmtId="0" fontId="6" fillId="0" borderId="17" xfId="0" applyFont="1" applyBorder="1"/>
    <xf numFmtId="0" fontId="50" fillId="3" borderId="130" xfId="0" applyFont="1" applyFill="1" applyBorder="1" applyAlignment="1" applyProtection="1">
      <alignment vertical="center" wrapText="1"/>
      <protection locked="0"/>
    </xf>
    <xf numFmtId="0" fontId="16" fillId="0" borderId="17" xfId="0" applyFont="1" applyBorder="1"/>
    <xf numFmtId="0" fontId="5" fillId="0" borderId="130" xfId="0" applyFont="1" applyFill="1" applyBorder="1" applyAlignment="1">
      <alignment horizontal="right" vertical="top" wrapText="1"/>
    </xf>
    <xf numFmtId="0" fontId="5" fillId="7" borderId="17" xfId="0" applyFont="1" applyFill="1" applyBorder="1"/>
    <xf numFmtId="0" fontId="5" fillId="7" borderId="130" xfId="0" applyFont="1" applyFill="1" applyBorder="1" applyAlignment="1" applyProtection="1">
      <protection locked="0"/>
    </xf>
    <xf numFmtId="0" fontId="5" fillId="0" borderId="17" xfId="0" applyFont="1" applyBorder="1"/>
    <xf numFmtId="0" fontId="5" fillId="13" borderId="17" xfId="0" quotePrefix="1" applyFont="1" applyFill="1" applyBorder="1" applyAlignment="1">
      <alignment horizontal="center" vertical="center"/>
    </xf>
    <xf numFmtId="0" fontId="6" fillId="8" borderId="260" xfId="0" applyFont="1" applyFill="1" applyBorder="1"/>
    <xf numFmtId="0" fontId="6" fillId="9" borderId="261" xfId="0" applyFont="1" applyFill="1" applyBorder="1"/>
    <xf numFmtId="0" fontId="5" fillId="0" borderId="50" xfId="0" applyFont="1" applyFill="1" applyBorder="1" applyAlignment="1">
      <alignment horizontal="right" vertical="top" wrapText="1"/>
    </xf>
    <xf numFmtId="0" fontId="5" fillId="9" borderId="52" xfId="0" applyFont="1" applyFill="1" applyBorder="1" applyAlignment="1">
      <alignment horizontal="right" vertical="top" wrapText="1"/>
    </xf>
    <xf numFmtId="0" fontId="5" fillId="9" borderId="63" xfId="0" applyFont="1" applyFill="1" applyBorder="1" applyAlignment="1">
      <alignment horizontal="right" vertical="top" wrapText="1"/>
    </xf>
    <xf numFmtId="0" fontId="5" fillId="9" borderId="130" xfId="0" applyFont="1" applyFill="1" applyBorder="1" applyAlignment="1">
      <alignment horizontal="right" vertical="top" wrapText="1"/>
    </xf>
    <xf numFmtId="167" fontId="22" fillId="7" borderId="128" xfId="3" applyNumberFormat="1" applyFont="1" applyFill="1" applyBorder="1" applyAlignment="1">
      <alignment vertical="center"/>
    </xf>
    <xf numFmtId="0" fontId="5" fillId="7" borderId="133" xfId="0" applyFont="1" applyFill="1" applyBorder="1" applyAlignment="1">
      <alignment horizontal="right" vertical="center" wrapText="1"/>
    </xf>
    <xf numFmtId="0" fontId="50" fillId="3" borderId="134" xfId="0" applyFont="1" applyFill="1" applyBorder="1" applyAlignment="1" applyProtection="1">
      <alignment vertical="center" wrapText="1"/>
      <protection locked="0"/>
    </xf>
    <xf numFmtId="0" fontId="10" fillId="7" borderId="131" xfId="0" applyFont="1" applyFill="1" applyBorder="1" applyAlignment="1">
      <alignment vertical="center"/>
    </xf>
    <xf numFmtId="0" fontId="5" fillId="7" borderId="63" xfId="0" applyFont="1" applyFill="1" applyBorder="1" applyAlignment="1">
      <alignment horizontal="right" vertical="center" wrapText="1"/>
    </xf>
    <xf numFmtId="0" fontId="5" fillId="7" borderId="135" xfId="0" applyFont="1" applyFill="1" applyBorder="1" applyAlignment="1">
      <alignment horizontal="right" vertical="top" wrapText="1"/>
    </xf>
    <xf numFmtId="0" fontId="30" fillId="0" borderId="25" xfId="0" applyFont="1" applyBorder="1"/>
    <xf numFmtId="0" fontId="5" fillId="13" borderId="136" xfId="0" applyFont="1" applyFill="1" applyBorder="1" applyAlignment="1">
      <alignment wrapText="1"/>
    </xf>
    <xf numFmtId="0" fontId="5" fillId="7" borderId="137" xfId="0" applyFont="1" applyFill="1" applyBorder="1" applyAlignment="1">
      <alignment vertical="center" wrapText="1"/>
    </xf>
    <xf numFmtId="0" fontId="6" fillId="0" borderId="137" xfId="0" applyFont="1" applyBorder="1" applyAlignment="1">
      <alignment wrapText="1"/>
    </xf>
    <xf numFmtId="0" fontId="16" fillId="0" borderId="137" xfId="0" applyFont="1" applyBorder="1" applyAlignment="1">
      <alignment wrapText="1"/>
    </xf>
    <xf numFmtId="0" fontId="5" fillId="7" borderId="137" xfId="0" applyFont="1" applyFill="1" applyBorder="1" applyAlignment="1">
      <alignment wrapText="1"/>
    </xf>
    <xf numFmtId="0" fontId="6" fillId="0" borderId="136" xfId="0" applyFont="1" applyBorder="1" applyAlignment="1">
      <alignment wrapText="1"/>
    </xf>
    <xf numFmtId="0" fontId="5" fillId="13" borderId="137" xfId="0" quotePrefix="1" applyFont="1" applyFill="1" applyBorder="1" applyAlignment="1">
      <alignment horizontal="left" wrapText="1"/>
    </xf>
    <xf numFmtId="0" fontId="6" fillId="0" borderId="138" xfId="0" applyFont="1" applyFill="1" applyBorder="1" applyAlignment="1" applyProtection="1">
      <alignment wrapText="1"/>
      <protection locked="0"/>
    </xf>
    <xf numFmtId="0" fontId="5" fillId="13" borderId="137" xfId="0" quotePrefix="1" applyFont="1" applyFill="1" applyBorder="1" applyAlignment="1" applyProtection="1">
      <alignment horizontal="left" vertical="center" wrapText="1"/>
      <protection locked="0"/>
    </xf>
    <xf numFmtId="0" fontId="5" fillId="7" borderId="139" xfId="0" applyFont="1" applyFill="1" applyBorder="1" applyAlignment="1">
      <alignment vertical="center" wrapText="1"/>
    </xf>
    <xf numFmtId="0" fontId="13" fillId="0" borderId="137" xfId="0" applyFont="1" applyBorder="1" applyAlignment="1">
      <alignment wrapText="1"/>
    </xf>
    <xf numFmtId="0" fontId="6" fillId="0" borderId="137" xfId="0" applyFont="1" applyFill="1" applyBorder="1" applyAlignment="1" applyProtection="1">
      <alignment wrapText="1"/>
      <protection locked="0"/>
    </xf>
    <xf numFmtId="0" fontId="6" fillId="6" borderId="137" xfId="0" applyFont="1" applyFill="1" applyBorder="1" applyAlignment="1" applyProtection="1">
      <alignment wrapText="1"/>
      <protection locked="0"/>
    </xf>
    <xf numFmtId="0" fontId="6" fillId="0" borderId="136" xfId="0" applyFont="1" applyFill="1" applyBorder="1" applyAlignment="1" applyProtection="1">
      <alignment wrapText="1"/>
      <protection locked="0"/>
    </xf>
    <xf numFmtId="0" fontId="5" fillId="0" borderId="140" xfId="0" applyFont="1" applyBorder="1" applyAlignment="1">
      <alignment wrapText="1"/>
    </xf>
    <xf numFmtId="0" fontId="5" fillId="7" borderId="141" xfId="0" applyFont="1" applyFill="1" applyBorder="1" applyAlignment="1">
      <alignment horizontal="right" vertical="center" wrapText="1"/>
    </xf>
    <xf numFmtId="0" fontId="5" fillId="7" borderId="130" xfId="0" applyFont="1" applyFill="1" applyBorder="1" applyAlignment="1" applyProtection="1">
      <alignment horizontal="center" vertical="center"/>
      <protection locked="0"/>
    </xf>
    <xf numFmtId="0" fontId="5" fillId="0" borderId="130" xfId="0" applyFont="1" applyFill="1" applyBorder="1" applyAlignment="1" applyProtection="1">
      <alignment vertical="center"/>
      <protection locked="0"/>
    </xf>
    <xf numFmtId="167" fontId="5" fillId="0" borderId="0" xfId="3" quotePrefix="1" applyNumberFormat="1" applyFont="1" applyBorder="1" applyAlignment="1">
      <alignment horizontal="left"/>
    </xf>
    <xf numFmtId="172" fontId="5" fillId="3" borderId="0" xfId="1" applyNumberFormat="1" applyFont="1" applyFill="1" applyBorder="1" applyAlignment="1" applyProtection="1">
      <protection locked="0"/>
    </xf>
    <xf numFmtId="167" fontId="5" fillId="0" borderId="0" xfId="3" applyNumberFormat="1" applyFont="1" applyBorder="1" applyAlignment="1">
      <alignment horizontal="right"/>
    </xf>
    <xf numFmtId="167" fontId="5" fillId="0" borderId="0" xfId="3" quotePrefix="1" applyNumberFormat="1" applyFont="1" applyBorder="1" applyAlignment="1">
      <alignment horizontal="right"/>
    </xf>
    <xf numFmtId="0" fontId="6" fillId="0" borderId="0" xfId="0" applyFont="1" applyFill="1" applyBorder="1" applyAlignment="1">
      <alignment horizontal="right" vertical="top"/>
    </xf>
    <xf numFmtId="9" fontId="6" fillId="0" borderId="0" xfId="6" applyFont="1" applyFill="1" applyBorder="1" applyAlignment="1">
      <alignment horizontal="right" vertical="top"/>
    </xf>
    <xf numFmtId="9" fontId="6" fillId="0" borderId="0" xfId="6" quotePrefix="1" applyFont="1" applyFill="1" applyBorder="1" applyAlignment="1">
      <alignment horizontal="right" vertical="top"/>
    </xf>
    <xf numFmtId="0" fontId="6" fillId="0" borderId="0" xfId="0" applyFont="1" applyBorder="1" applyAlignment="1">
      <alignment horizontal="right"/>
    </xf>
    <xf numFmtId="9" fontId="6" fillId="0" borderId="0" xfId="6" applyFont="1" applyFill="1" applyBorder="1" applyAlignment="1">
      <alignment horizontal="right"/>
    </xf>
    <xf numFmtId="0" fontId="22" fillId="0" borderId="15" xfId="5" quotePrefix="1" applyBorder="1" applyAlignment="1">
      <alignment horizontal="left" vertical="top" wrapText="1"/>
    </xf>
    <xf numFmtId="0" fontId="22" fillId="0" borderId="92" xfId="5" applyBorder="1" applyAlignment="1">
      <alignment vertical="top" wrapText="1"/>
    </xf>
    <xf numFmtId="0" fontId="22" fillId="0" borderId="15" xfId="5" quotePrefix="1" applyBorder="1" applyAlignment="1">
      <alignment horizontal="left" vertical="top"/>
    </xf>
    <xf numFmtId="0" fontId="22" fillId="0" borderId="92" xfId="5" applyBorder="1" applyAlignment="1">
      <alignment vertical="top"/>
    </xf>
    <xf numFmtId="0" fontId="5" fillId="2" borderId="137"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0" borderId="67" xfId="0" applyFont="1" applyBorder="1" applyAlignment="1"/>
    <xf numFmtId="0" fontId="5" fillId="0" borderId="68" xfId="0" applyFont="1" applyBorder="1" applyAlignment="1"/>
    <xf numFmtId="0" fontId="5" fillId="0" borderId="15" xfId="0" applyFont="1" applyBorder="1" applyAlignment="1"/>
    <xf numFmtId="174" fontId="6" fillId="0" borderId="92" xfId="0" applyNumberFormat="1" applyFont="1" applyBorder="1" applyAlignment="1"/>
    <xf numFmtId="172" fontId="6" fillId="0" borderId="92" xfId="0" applyNumberFormat="1" applyFont="1" applyBorder="1" applyAlignment="1"/>
    <xf numFmtId="0" fontId="5" fillId="0" borderId="69" xfId="0" applyFont="1" applyBorder="1" applyAlignment="1"/>
    <xf numFmtId="9" fontId="5" fillId="0" borderId="142" xfId="6" applyFont="1" applyFill="1" applyBorder="1" applyAlignment="1">
      <alignment horizontal="right"/>
    </xf>
    <xf numFmtId="177" fontId="5" fillId="0" borderId="109" xfId="0" applyNumberFormat="1" applyFont="1" applyBorder="1" applyAlignment="1"/>
    <xf numFmtId="0" fontId="45" fillId="11" borderId="36" xfId="5" quotePrefix="1" applyFont="1" applyFill="1" applyBorder="1" applyAlignment="1">
      <alignment horizontal="left" vertical="top"/>
    </xf>
    <xf numFmtId="168" fontId="50" fillId="3" borderId="26" xfId="0" applyNumberFormat="1" applyFont="1" applyFill="1" applyBorder="1" applyAlignment="1" applyProtection="1">
      <alignment vertical="center"/>
      <protection locked="0"/>
    </xf>
    <xf numFmtId="168" fontId="50" fillId="3" borderId="1" xfId="0" applyNumberFormat="1" applyFont="1" applyFill="1" applyBorder="1" applyAlignment="1" applyProtection="1">
      <alignment vertical="center"/>
      <protection locked="0"/>
    </xf>
    <xf numFmtId="178" fontId="10" fillId="3" borderId="0" xfId="0" applyNumberFormat="1" applyFont="1" applyFill="1" applyAlignment="1" applyProtection="1">
      <alignment horizontal="right" vertical="center"/>
      <protection locked="0"/>
    </xf>
    <xf numFmtId="0" fontId="5" fillId="14" borderId="80" xfId="0" applyFont="1" applyFill="1" applyBorder="1" applyAlignment="1">
      <alignment horizontal="right" vertical="top" wrapText="1"/>
    </xf>
    <xf numFmtId="0" fontId="12" fillId="14" borderId="80" xfId="0" applyFont="1" applyFill="1" applyBorder="1" applyAlignment="1">
      <alignment horizontal="right" vertical="top" wrapText="1"/>
    </xf>
    <xf numFmtId="0" fontId="5" fillId="14" borderId="143" xfId="0" applyFont="1" applyFill="1" applyBorder="1" applyAlignment="1">
      <alignment horizontal="right" vertical="top" wrapText="1"/>
    </xf>
    <xf numFmtId="0" fontId="5" fillId="14" borderId="116" xfId="0" applyFont="1" applyFill="1" applyBorder="1" applyAlignment="1">
      <alignment horizontal="right" vertical="top" wrapText="1"/>
    </xf>
    <xf numFmtId="0" fontId="5" fillId="14" borderId="80" xfId="0" quotePrefix="1" applyFont="1" applyFill="1" applyBorder="1" applyAlignment="1">
      <alignment horizontal="right" vertical="top" wrapText="1"/>
    </xf>
    <xf numFmtId="0" fontId="5" fillId="14" borderId="116" xfId="0" quotePrefix="1" applyFont="1" applyFill="1" applyBorder="1" applyAlignment="1">
      <alignment horizontal="right" vertical="top" wrapText="1"/>
    </xf>
    <xf numFmtId="0" fontId="5" fillId="14" borderId="143" xfId="0" quotePrefix="1" applyFont="1" applyFill="1" applyBorder="1" applyAlignment="1">
      <alignment horizontal="right" vertical="top" wrapText="1"/>
    </xf>
    <xf numFmtId="0" fontId="18" fillId="14" borderId="80" xfId="0" applyFont="1" applyFill="1" applyBorder="1" applyAlignment="1">
      <alignment horizontal="right" vertical="top" wrapText="1"/>
    </xf>
    <xf numFmtId="9" fontId="18" fillId="14" borderId="80" xfId="7" applyFont="1" applyFill="1" applyBorder="1" applyAlignment="1">
      <alignment horizontal="right" vertical="top" wrapText="1"/>
    </xf>
    <xf numFmtId="0" fontId="5" fillId="14" borderId="132" xfId="0" quotePrefix="1" applyFont="1" applyFill="1" applyBorder="1" applyAlignment="1">
      <alignment horizontal="right" vertical="top" wrapText="1"/>
    </xf>
    <xf numFmtId="0" fontId="5" fillId="14" borderId="2" xfId="0" applyFont="1" applyFill="1" applyBorder="1" applyAlignment="1">
      <alignment horizontal="right" vertical="top" wrapText="1"/>
    </xf>
    <xf numFmtId="0" fontId="12" fillId="14" borderId="2" xfId="0" applyFont="1" applyFill="1" applyBorder="1" applyAlignment="1">
      <alignment horizontal="right" vertical="top" wrapText="1"/>
    </xf>
    <xf numFmtId="0" fontId="5" fillId="14" borderId="122" xfId="0" applyFont="1" applyFill="1" applyBorder="1" applyAlignment="1">
      <alignment horizontal="right" vertical="top" wrapText="1"/>
    </xf>
    <xf numFmtId="0" fontId="12" fillId="14" borderId="2" xfId="0" quotePrefix="1" applyFont="1" applyFill="1" applyBorder="1" applyAlignment="1">
      <alignment horizontal="right" vertical="top" wrapText="1"/>
    </xf>
    <xf numFmtId="0" fontId="5" fillId="14" borderId="130" xfId="0" applyFont="1" applyFill="1" applyBorder="1" applyAlignment="1">
      <alignment horizontal="right" vertical="top" wrapText="1"/>
    </xf>
    <xf numFmtId="0" fontId="12" fillId="14" borderId="2" xfId="0" applyFont="1" applyFill="1" applyBorder="1" applyAlignment="1">
      <alignment horizontal="center" vertical="top" wrapText="1"/>
    </xf>
    <xf numFmtId="9" fontId="12" fillId="14" borderId="2" xfId="7" applyFont="1" applyFill="1" applyBorder="1" applyAlignment="1">
      <alignment horizontal="right" vertical="top" wrapText="1"/>
    </xf>
    <xf numFmtId="0" fontId="5" fillId="15" borderId="80" xfId="0" quotePrefix="1" applyFont="1" applyFill="1" applyBorder="1" applyAlignment="1">
      <alignment horizontal="right" vertical="top" wrapText="1"/>
    </xf>
    <xf numFmtId="0" fontId="5" fillId="15" borderId="116" xfId="0" quotePrefix="1" applyFont="1" applyFill="1" applyBorder="1" applyAlignment="1">
      <alignment horizontal="right" vertical="top" wrapText="1"/>
    </xf>
    <xf numFmtId="0" fontId="18" fillId="15" borderId="80" xfId="0" applyFont="1" applyFill="1" applyBorder="1" applyAlignment="1">
      <alignment horizontal="right" vertical="top" wrapText="1"/>
    </xf>
    <xf numFmtId="9" fontId="18" fillId="15" borderId="80" xfId="7" applyFont="1" applyFill="1" applyBorder="1" applyAlignment="1">
      <alignment horizontal="right" vertical="top" wrapText="1"/>
    </xf>
    <xf numFmtId="0" fontId="5" fillId="15" borderId="132" xfId="0" quotePrefix="1" applyFont="1" applyFill="1" applyBorder="1" applyAlignment="1">
      <alignment horizontal="right" vertical="top" wrapText="1"/>
    </xf>
    <xf numFmtId="0" fontId="5" fillId="15" borderId="122" xfId="0" applyFont="1" applyFill="1" applyBorder="1" applyAlignment="1">
      <alignment horizontal="center" vertical="top" wrapText="1"/>
    </xf>
    <xf numFmtId="0" fontId="5" fillId="15" borderId="26" xfId="0" applyFont="1" applyFill="1" applyBorder="1" applyAlignment="1">
      <alignment horizontal="center" vertical="top" wrapText="1"/>
    </xf>
    <xf numFmtId="0" fontId="5" fillId="15" borderId="2" xfId="0" applyFont="1" applyFill="1" applyBorder="1" applyAlignment="1">
      <alignment horizontal="right" vertical="top" wrapText="1"/>
    </xf>
    <xf numFmtId="0" fontId="5" fillId="15" borderId="1" xfId="0" applyFont="1" applyFill="1" applyBorder="1" applyAlignment="1">
      <alignment horizontal="right" vertical="top" wrapText="1"/>
    </xf>
    <xf numFmtId="0" fontId="12" fillId="15" borderId="2" xfId="0" applyFont="1" applyFill="1" applyBorder="1" applyAlignment="1">
      <alignment horizontal="right" vertical="top" wrapText="1"/>
    </xf>
    <xf numFmtId="0" fontId="5" fillId="15" borderId="130" xfId="0" applyFont="1" applyFill="1" applyBorder="1" applyAlignment="1">
      <alignment horizontal="right" vertical="top" wrapText="1"/>
    </xf>
    <xf numFmtId="0" fontId="5" fillId="15" borderId="2" xfId="0" quotePrefix="1" applyFont="1" applyFill="1" applyBorder="1" applyAlignment="1">
      <alignment horizontal="right" vertical="top" wrapText="1"/>
    </xf>
    <xf numFmtId="0" fontId="5" fillId="15" borderId="1" xfId="0" quotePrefix="1" applyFont="1" applyFill="1" applyBorder="1" applyAlignment="1">
      <alignment horizontal="right" vertical="top" wrapText="1"/>
    </xf>
    <xf numFmtId="9" fontId="12" fillId="15" borderId="2" xfId="7" applyFont="1" applyFill="1" applyBorder="1" applyAlignment="1">
      <alignment horizontal="right" vertical="top" wrapText="1"/>
    </xf>
    <xf numFmtId="0" fontId="5" fillId="14" borderId="80" xfId="0" applyFont="1" applyFill="1" applyBorder="1" applyAlignment="1">
      <alignment horizontal="center" vertical="center" wrapText="1"/>
    </xf>
    <xf numFmtId="0" fontId="5" fillId="15" borderId="80" xfId="0" applyFont="1" applyFill="1" applyBorder="1" applyAlignment="1">
      <alignment horizontal="right" vertical="top" wrapText="1"/>
    </xf>
    <xf numFmtId="0" fontId="5" fillId="15" borderId="116" xfId="0" applyFont="1" applyFill="1" applyBorder="1" applyAlignment="1">
      <alignment horizontal="right" vertical="top" wrapText="1"/>
    </xf>
    <xf numFmtId="0" fontId="5" fillId="14" borderId="2" xfId="0" quotePrefix="1" applyFont="1" applyFill="1" applyBorder="1" applyAlignment="1">
      <alignment horizontal="right" vertical="top" wrapText="1"/>
    </xf>
    <xf numFmtId="0" fontId="5" fillId="14" borderId="75" xfId="0" applyFont="1" applyFill="1" applyBorder="1" applyAlignment="1">
      <alignment horizontal="right" vertical="top" wrapText="1"/>
    </xf>
    <xf numFmtId="0" fontId="12" fillId="14" borderId="75" xfId="0" applyFont="1" applyFill="1" applyBorder="1" applyAlignment="1">
      <alignment horizontal="right" vertical="top" wrapText="1"/>
    </xf>
    <xf numFmtId="0" fontId="5" fillId="15" borderId="144" xfId="0" applyFont="1" applyFill="1" applyBorder="1" applyAlignment="1">
      <alignment horizontal="right" vertical="top" wrapText="1"/>
    </xf>
    <xf numFmtId="0" fontId="5" fillId="15" borderId="73" xfId="0" applyFont="1" applyFill="1" applyBorder="1" applyAlignment="1">
      <alignment horizontal="right" vertical="top" wrapText="1"/>
    </xf>
    <xf numFmtId="0" fontId="18" fillId="15" borderId="75" xfId="0" applyFont="1" applyFill="1" applyBorder="1" applyAlignment="1">
      <alignment horizontal="right" vertical="top" wrapText="1"/>
    </xf>
    <xf numFmtId="9" fontId="18" fillId="15" borderId="75" xfId="7" applyFont="1" applyFill="1" applyBorder="1" applyAlignment="1">
      <alignment horizontal="right" vertical="top" wrapText="1"/>
    </xf>
    <xf numFmtId="0" fontId="5" fillId="15" borderId="75" xfId="0" applyFont="1" applyFill="1" applyBorder="1" applyAlignment="1">
      <alignment horizontal="right" vertical="top" wrapText="1"/>
    </xf>
    <xf numFmtId="0" fontId="5" fillId="15" borderId="75" xfId="0" quotePrefix="1" applyFont="1" applyFill="1" applyBorder="1" applyAlignment="1">
      <alignment horizontal="right" vertical="top" wrapText="1"/>
    </xf>
    <xf numFmtId="0" fontId="5" fillId="15" borderId="73" xfId="0" quotePrefix="1" applyFont="1" applyFill="1" applyBorder="1" applyAlignment="1">
      <alignment horizontal="right" vertical="top" wrapText="1"/>
    </xf>
    <xf numFmtId="0" fontId="5" fillId="15" borderId="145" xfId="0" quotePrefix="1" applyFont="1" applyFill="1" applyBorder="1" applyAlignment="1">
      <alignment horizontal="right" vertical="top" wrapText="1"/>
    </xf>
    <xf numFmtId="0" fontId="10" fillId="10" borderId="146" xfId="0" applyFont="1" applyFill="1" applyBorder="1" applyAlignment="1">
      <alignment vertical="center"/>
    </xf>
    <xf numFmtId="0" fontId="9" fillId="10" borderId="147" xfId="0" applyFont="1" applyFill="1" applyBorder="1" applyAlignment="1">
      <alignment vertical="center"/>
    </xf>
    <xf numFmtId="0" fontId="9" fillId="10" borderId="147" xfId="0" applyFont="1" applyFill="1" applyBorder="1" applyAlignment="1">
      <alignment horizontal="center" vertical="center"/>
    </xf>
    <xf numFmtId="0" fontId="9" fillId="10" borderId="148" xfId="0" applyFont="1" applyFill="1" applyBorder="1" applyAlignment="1">
      <alignment vertical="center"/>
    </xf>
    <xf numFmtId="0" fontId="5" fillId="0" borderId="149" xfId="0" applyFont="1" applyBorder="1" applyAlignment="1"/>
    <xf numFmtId="0" fontId="5" fillId="0" borderId="130" xfId="0" applyFont="1" applyBorder="1" applyAlignment="1"/>
    <xf numFmtId="172" fontId="5" fillId="7" borderId="149" xfId="1" applyNumberFormat="1" applyFont="1" applyFill="1" applyBorder="1" applyAlignment="1">
      <alignment vertical="center"/>
    </xf>
    <xf numFmtId="172" fontId="5" fillId="7" borderId="130" xfId="1" applyNumberFormat="1" applyFont="1" applyFill="1" applyBorder="1" applyAlignment="1">
      <alignment vertical="center"/>
    </xf>
    <xf numFmtId="172" fontId="15" fillId="0" borderId="149" xfId="1" applyNumberFormat="1" applyFont="1" applyFill="1" applyBorder="1" applyAlignment="1"/>
    <xf numFmtId="172" fontId="15" fillId="0" borderId="130" xfId="1" applyNumberFormat="1" applyFont="1" applyFill="1" applyBorder="1" applyAlignment="1"/>
    <xf numFmtId="172" fontId="6" fillId="0" borderId="149" xfId="1" applyNumberFormat="1" applyFont="1" applyFill="1" applyBorder="1" applyAlignment="1"/>
    <xf numFmtId="172" fontId="6" fillId="0" borderId="130" xfId="1" applyNumberFormat="1" applyFont="1" applyFill="1" applyBorder="1" applyAlignment="1"/>
    <xf numFmtId="172" fontId="16" fillId="0" borderId="149" xfId="1" applyNumberFormat="1" applyFont="1" applyFill="1" applyBorder="1" applyAlignment="1"/>
    <xf numFmtId="172" fontId="16" fillId="0" borderId="130" xfId="1" applyNumberFormat="1" applyFont="1" applyFill="1" applyBorder="1" applyAlignment="1"/>
    <xf numFmtId="172" fontId="5" fillId="7" borderId="149" xfId="1" applyNumberFormat="1" applyFont="1" applyFill="1" applyBorder="1" applyAlignment="1"/>
    <xf numFmtId="172" fontId="5" fillId="0" borderId="149" xfId="1" applyNumberFormat="1" applyFont="1" applyFill="1" applyBorder="1" applyAlignment="1"/>
    <xf numFmtId="172" fontId="5" fillId="8" borderId="262" xfId="1" applyNumberFormat="1" applyFont="1" applyFill="1" applyBorder="1"/>
    <xf numFmtId="172" fontId="6" fillId="8" borderId="260" xfId="1" applyNumberFormat="1" applyFont="1" applyFill="1" applyBorder="1"/>
    <xf numFmtId="172" fontId="5" fillId="9" borderId="263" xfId="1" applyNumberFormat="1" applyFont="1" applyFill="1" applyBorder="1"/>
    <xf numFmtId="172" fontId="6" fillId="0" borderId="152" xfId="1" applyNumberFormat="1" applyFont="1" applyFill="1" applyBorder="1" applyAlignment="1"/>
    <xf numFmtId="172" fontId="6" fillId="0" borderId="50" xfId="1" applyNumberFormat="1" applyFont="1" applyFill="1" applyBorder="1" applyAlignment="1"/>
    <xf numFmtId="172" fontId="5" fillId="9" borderId="151" xfId="1" applyNumberFormat="1" applyFont="1" applyFill="1" applyBorder="1" applyAlignment="1"/>
    <xf numFmtId="172" fontId="5" fillId="9" borderId="153" xfId="1" applyNumberFormat="1" applyFont="1" applyFill="1" applyBorder="1" applyAlignment="1"/>
    <xf numFmtId="172" fontId="5" fillId="9" borderId="63" xfId="1" applyNumberFormat="1" applyFont="1" applyFill="1" applyBorder="1" applyAlignment="1"/>
    <xf numFmtId="172" fontId="6" fillId="9" borderId="149" xfId="1" applyNumberFormat="1" applyFont="1" applyFill="1" applyBorder="1" applyAlignment="1"/>
    <xf numFmtId="9" fontId="5" fillId="9" borderId="130" xfId="6" applyFont="1" applyFill="1" applyBorder="1" applyAlignment="1"/>
    <xf numFmtId="172" fontId="5" fillId="7" borderId="150" xfId="1" applyNumberFormat="1" applyFont="1" applyFill="1" applyBorder="1" applyAlignment="1">
      <alignment vertical="center"/>
    </xf>
    <xf numFmtId="172" fontId="5" fillId="7" borderId="133" xfId="1" applyNumberFormat="1" applyFont="1" applyFill="1" applyBorder="1" applyAlignment="1">
      <alignment vertical="center"/>
    </xf>
    <xf numFmtId="0" fontId="5" fillId="2" borderId="149" xfId="0" applyFont="1" applyFill="1" applyBorder="1" applyAlignment="1">
      <alignment horizontal="center" vertical="center" wrapText="1"/>
    </xf>
    <xf numFmtId="172" fontId="6" fillId="0" borderId="154" xfId="1" applyNumberFormat="1" applyFont="1" applyFill="1" applyBorder="1" applyAlignment="1"/>
    <xf numFmtId="172" fontId="6" fillId="0" borderId="134" xfId="1" applyNumberFormat="1" applyFont="1" applyFill="1" applyBorder="1" applyAlignment="1"/>
    <xf numFmtId="172" fontId="5" fillId="7" borderId="155" xfId="1" applyNumberFormat="1" applyFont="1" applyFill="1" applyBorder="1" applyAlignment="1"/>
    <xf numFmtId="172" fontId="5" fillId="7" borderId="148" xfId="1" applyNumberFormat="1" applyFont="1" applyFill="1" applyBorder="1" applyAlignment="1"/>
    <xf numFmtId="170" fontId="5" fillId="0" borderId="154" xfId="0" applyNumberFormat="1" applyFont="1" applyFill="1" applyBorder="1" applyAlignment="1"/>
    <xf numFmtId="170" fontId="5" fillId="0" borderId="134" xfId="0" applyNumberFormat="1" applyFont="1" applyFill="1" applyBorder="1" applyAlignment="1"/>
    <xf numFmtId="172" fontId="5" fillId="7" borderId="156" xfId="1" applyNumberFormat="1" applyFont="1" applyFill="1" applyBorder="1" applyAlignment="1"/>
    <xf numFmtId="172" fontId="5" fillId="7" borderId="157" xfId="1" applyNumberFormat="1" applyFont="1" applyFill="1" applyBorder="1" applyAlignment="1"/>
    <xf numFmtId="0" fontId="30" fillId="0" borderId="23" xfId="0" applyFont="1" applyBorder="1"/>
    <xf numFmtId="0" fontId="10" fillId="16" borderId="146" xfId="0" applyFont="1" applyFill="1" applyBorder="1" applyAlignment="1">
      <alignment vertical="center"/>
    </xf>
    <xf numFmtId="0" fontId="10" fillId="16" borderId="147" xfId="0" applyFont="1" applyFill="1" applyBorder="1" applyAlignment="1">
      <alignment vertical="center"/>
    </xf>
    <xf numFmtId="0" fontId="40" fillId="16" borderId="148" xfId="0" applyFont="1" applyFill="1" applyBorder="1" applyAlignment="1">
      <alignment vertical="center"/>
    </xf>
    <xf numFmtId="14" fontId="7" fillId="0" borderId="43" xfId="0" applyNumberFormat="1" applyFont="1" applyBorder="1" applyAlignment="1"/>
    <xf numFmtId="168" fontId="6" fillId="7" borderId="43" xfId="0" applyNumberFormat="1" applyFont="1" applyFill="1" applyBorder="1" applyAlignment="1">
      <alignment vertical="center"/>
    </xf>
    <xf numFmtId="168" fontId="16" fillId="0" borderId="43" xfId="0" applyNumberFormat="1" applyFont="1" applyBorder="1" applyAlignment="1"/>
    <xf numFmtId="168" fontId="6" fillId="0" borderId="43" xfId="0" applyNumberFormat="1" applyFont="1" applyBorder="1"/>
    <xf numFmtId="168" fontId="6" fillId="7" borderId="43" xfId="0" applyNumberFormat="1" applyFont="1" applyFill="1" applyBorder="1" applyAlignment="1"/>
    <xf numFmtId="168" fontId="6" fillId="0" borderId="43" xfId="0" applyNumberFormat="1" applyFont="1" applyBorder="1" applyAlignment="1"/>
    <xf numFmtId="168" fontId="6" fillId="0" borderId="45" xfId="0" applyNumberFormat="1" applyFont="1" applyBorder="1"/>
    <xf numFmtId="0" fontId="6" fillId="8" borderId="129" xfId="0" applyFont="1" applyFill="1" applyBorder="1"/>
    <xf numFmtId="0" fontId="6" fillId="9" borderId="25" xfId="0" applyFont="1" applyFill="1" applyBorder="1"/>
    <xf numFmtId="168" fontId="6" fillId="0" borderId="18" xfId="0" applyNumberFormat="1" applyFont="1" applyFill="1" applyBorder="1" applyProtection="1">
      <protection locked="0"/>
    </xf>
    <xf numFmtId="168" fontId="6" fillId="0" borderId="43" xfId="0" applyNumberFormat="1" applyFont="1" applyFill="1" applyBorder="1" applyProtection="1">
      <protection locked="0"/>
    </xf>
    <xf numFmtId="168" fontId="6" fillId="7" borderId="54" xfId="0" applyNumberFormat="1" applyFont="1" applyFill="1" applyBorder="1" applyAlignment="1" applyProtection="1">
      <alignment vertical="center"/>
      <protection locked="0"/>
    </xf>
    <xf numFmtId="168" fontId="6" fillId="0" borderId="43" xfId="0" applyNumberFormat="1" applyFont="1" applyFill="1" applyBorder="1" applyAlignment="1" applyProtection="1">
      <protection locked="0"/>
    </xf>
    <xf numFmtId="168" fontId="6" fillId="0" borderId="43" xfId="0" applyNumberFormat="1" applyFont="1" applyBorder="1" applyProtection="1">
      <protection locked="0"/>
    </xf>
    <xf numFmtId="168" fontId="6" fillId="6" borderId="43" xfId="0" applyNumberFormat="1" applyFont="1" applyFill="1" applyBorder="1" applyProtection="1">
      <protection locked="0"/>
    </xf>
    <xf numFmtId="172" fontId="6" fillId="9" borderId="25" xfId="1" applyNumberFormat="1" applyFont="1" applyFill="1" applyBorder="1"/>
    <xf numFmtId="168" fontId="6" fillId="7" borderId="43" xfId="0" applyNumberFormat="1" applyFont="1" applyFill="1" applyBorder="1" applyAlignment="1" applyProtection="1">
      <alignment vertical="center"/>
      <protection locked="0"/>
    </xf>
    <xf numFmtId="168" fontId="6" fillId="0" borderId="45" xfId="0" applyNumberFormat="1" applyFont="1" applyBorder="1" applyProtection="1">
      <protection locked="0"/>
    </xf>
    <xf numFmtId="168" fontId="6" fillId="0" borderId="48" xfId="0" applyNumberFormat="1" applyFont="1" applyFill="1" applyBorder="1" applyProtection="1">
      <protection locked="0"/>
    </xf>
    <xf numFmtId="168" fontId="6" fillId="0" borderId="45" xfId="0" applyNumberFormat="1" applyFont="1" applyBorder="1" applyAlignment="1"/>
    <xf numFmtId="167" fontId="6" fillId="7" borderId="129" xfId="3" applyNumberFormat="1" applyFont="1" applyFill="1" applyBorder="1" applyAlignment="1">
      <alignment vertical="center"/>
    </xf>
    <xf numFmtId="0" fontId="30" fillId="0" borderId="18" xfId="0" applyFont="1" applyBorder="1"/>
    <xf numFmtId="0" fontId="5" fillId="2" borderId="158" xfId="0" applyFont="1" applyFill="1" applyBorder="1" applyAlignment="1">
      <alignment horizontal="center" vertical="center" wrapText="1"/>
    </xf>
    <xf numFmtId="176" fontId="6" fillId="0" borderId="159" xfId="6" applyNumberFormat="1" applyFont="1" applyFill="1" applyBorder="1" applyAlignment="1">
      <alignment horizontal="right" wrapText="1"/>
    </xf>
    <xf numFmtId="9" fontId="5" fillId="7" borderId="160" xfId="6" applyFont="1" applyFill="1" applyBorder="1" applyAlignment="1">
      <alignment vertical="center"/>
    </xf>
    <xf numFmtId="9" fontId="6" fillId="0" borderId="161" xfId="6" applyFont="1" applyBorder="1"/>
    <xf numFmtId="9" fontId="5" fillId="7" borderId="162" xfId="6" applyFont="1" applyFill="1" applyBorder="1" applyAlignment="1"/>
    <xf numFmtId="0" fontId="10" fillId="14" borderId="146" xfId="0" applyFont="1" applyFill="1" applyBorder="1" applyAlignment="1">
      <alignment vertical="center"/>
    </xf>
    <xf numFmtId="0" fontId="9" fillId="14" borderId="147" xfId="0" applyFont="1" applyFill="1" applyBorder="1" applyAlignment="1">
      <alignment vertical="center"/>
    </xf>
    <xf numFmtId="0" fontId="0" fillId="14" borderId="147" xfId="0" applyFill="1" applyBorder="1" applyAlignment="1">
      <alignment vertical="center"/>
    </xf>
    <xf numFmtId="0" fontId="10" fillId="14" borderId="147" xfId="0" applyFont="1" applyFill="1" applyBorder="1" applyAlignment="1">
      <alignment horizontal="right" vertical="center"/>
    </xf>
    <xf numFmtId="0" fontId="10" fillId="14" borderId="148" xfId="0" applyFont="1" applyFill="1" applyBorder="1" applyAlignment="1">
      <alignment horizontal="right" vertical="center"/>
    </xf>
    <xf numFmtId="0" fontId="5" fillId="14" borderId="163" xfId="0" applyFont="1" applyFill="1" applyBorder="1" applyAlignment="1">
      <alignment horizontal="right" vertical="top" wrapText="1"/>
    </xf>
    <xf numFmtId="9" fontId="12" fillId="14" borderId="145" xfId="7" applyFont="1" applyFill="1" applyBorder="1" applyAlignment="1">
      <alignment horizontal="right" vertical="top" wrapText="1"/>
    </xf>
    <xf numFmtId="0" fontId="5" fillId="14" borderId="149" xfId="0" applyFont="1" applyFill="1" applyBorder="1" applyAlignment="1">
      <alignment horizontal="right" vertical="top" wrapText="1"/>
    </xf>
    <xf numFmtId="0" fontId="12" fillId="14" borderId="130" xfId="0" applyFont="1" applyFill="1" applyBorder="1" applyAlignment="1">
      <alignment horizontal="right" vertical="top" wrapText="1"/>
    </xf>
    <xf numFmtId="9" fontId="12" fillId="14" borderId="130" xfId="7" applyFont="1" applyFill="1" applyBorder="1" applyAlignment="1">
      <alignment horizontal="right" vertical="top" wrapText="1"/>
    </xf>
    <xf numFmtId="0" fontId="5" fillId="0" borderId="149" xfId="0" applyFont="1" applyBorder="1" applyAlignment="1">
      <alignment horizontal="right" vertical="top" wrapText="1"/>
    </xf>
    <xf numFmtId="9" fontId="19" fillId="0" borderId="130" xfId="6" applyFont="1" applyBorder="1" applyAlignment="1">
      <alignment horizontal="right" vertical="top" wrapText="1"/>
    </xf>
    <xf numFmtId="9" fontId="6" fillId="7" borderId="130" xfId="6" applyFont="1" applyFill="1" applyBorder="1" applyAlignment="1">
      <alignment horizontal="right" vertical="center" wrapText="1"/>
    </xf>
    <xf numFmtId="9" fontId="16" fillId="0" borderId="130" xfId="6" applyFont="1" applyFill="1" applyBorder="1" applyAlignment="1">
      <alignment horizontal="right" vertical="top" wrapText="1"/>
    </xf>
    <xf numFmtId="172" fontId="15" fillId="0" borderId="149" xfId="1" applyNumberFormat="1" applyFont="1" applyFill="1" applyBorder="1" applyAlignment="1">
      <alignment horizontal="right" vertical="top" wrapText="1"/>
    </xf>
    <xf numFmtId="172" fontId="5" fillId="0" borderId="149" xfId="1" applyNumberFormat="1" applyFont="1" applyFill="1" applyBorder="1" applyAlignment="1">
      <alignment horizontal="right" vertical="top" wrapText="1"/>
    </xf>
    <xf numFmtId="172" fontId="5" fillId="0" borderId="152" xfId="1" applyNumberFormat="1" applyFont="1" applyFill="1" applyBorder="1" applyAlignment="1">
      <alignment horizontal="right" vertical="top" wrapText="1"/>
    </xf>
    <xf numFmtId="9" fontId="16" fillId="0" borderId="50" xfId="6" applyFont="1" applyFill="1" applyBorder="1" applyAlignment="1">
      <alignment horizontal="right" vertical="top" wrapText="1"/>
    </xf>
    <xf numFmtId="9" fontId="16" fillId="9" borderId="52" xfId="6" applyFont="1" applyFill="1" applyBorder="1" applyAlignment="1">
      <alignment horizontal="right" vertical="top" wrapText="1"/>
    </xf>
    <xf numFmtId="9" fontId="16" fillId="9" borderId="63" xfId="6" applyFont="1" applyFill="1" applyBorder="1" applyAlignment="1">
      <alignment horizontal="right" vertical="top" wrapText="1"/>
    </xf>
    <xf numFmtId="172" fontId="5" fillId="9" borderId="149" xfId="1" applyNumberFormat="1" applyFont="1" applyFill="1" applyBorder="1" applyAlignment="1">
      <alignment horizontal="right" vertical="top" wrapText="1"/>
    </xf>
    <xf numFmtId="9" fontId="16" fillId="9" borderId="130" xfId="6" applyFont="1" applyFill="1" applyBorder="1" applyAlignment="1">
      <alignment horizontal="right" vertical="top" wrapText="1"/>
    </xf>
    <xf numFmtId="9" fontId="16" fillId="7" borderId="133" xfId="6" applyFont="1" applyFill="1" applyBorder="1" applyAlignment="1">
      <alignment horizontal="right" vertical="center" wrapText="1"/>
    </xf>
    <xf numFmtId="9" fontId="20" fillId="0" borderId="50" xfId="6" applyFont="1" applyFill="1" applyBorder="1" applyAlignment="1">
      <alignment horizontal="right" vertical="top" wrapText="1"/>
    </xf>
    <xf numFmtId="9" fontId="35" fillId="7" borderId="63" xfId="6" applyFont="1" applyFill="1" applyBorder="1" applyAlignment="1">
      <alignment horizontal="right" vertical="center" wrapText="1"/>
    </xf>
    <xf numFmtId="9" fontId="20" fillId="7" borderId="135" xfId="6" applyFont="1" applyFill="1" applyBorder="1" applyAlignment="1">
      <alignment horizontal="right" vertical="top" wrapText="1"/>
    </xf>
    <xf numFmtId="0" fontId="10" fillId="15" borderId="146" xfId="0" applyFont="1" applyFill="1" applyBorder="1" applyAlignment="1">
      <alignment vertical="center"/>
    </xf>
    <xf numFmtId="0" fontId="0" fillId="15" borderId="147" xfId="0" applyFill="1" applyBorder="1" applyAlignment="1">
      <alignment vertical="center"/>
    </xf>
    <xf numFmtId="0" fontId="22" fillId="15" borderId="147" xfId="0" applyFont="1" applyFill="1" applyBorder="1" applyAlignment="1">
      <alignment vertical="center"/>
    </xf>
    <xf numFmtId="0" fontId="10" fillId="15" borderId="147" xfId="0" applyFont="1" applyFill="1" applyBorder="1" applyAlignment="1">
      <alignment horizontal="right" vertical="center"/>
    </xf>
    <xf numFmtId="0" fontId="22" fillId="15" borderId="164" xfId="0" applyFont="1" applyFill="1" applyBorder="1" applyAlignment="1">
      <alignment vertical="center"/>
    </xf>
    <xf numFmtId="0" fontId="0" fillId="15" borderId="148" xfId="0" applyFill="1" applyBorder="1" applyAlignment="1">
      <alignment vertical="center"/>
    </xf>
    <xf numFmtId="0" fontId="5" fillId="15" borderId="165" xfId="0" applyFont="1" applyFill="1" applyBorder="1" applyAlignment="1">
      <alignment horizontal="center" vertical="top" wrapText="1"/>
    </xf>
    <xf numFmtId="0" fontId="6" fillId="0" borderId="137" xfId="0" applyFont="1" applyFill="1" applyBorder="1" applyAlignment="1">
      <alignment horizontal="justify" vertical="top" wrapText="1"/>
    </xf>
    <xf numFmtId="3" fontId="5" fillId="7" borderId="139" xfId="0" applyNumberFormat="1" applyFont="1" applyFill="1" applyBorder="1" applyAlignment="1" applyProtection="1"/>
    <xf numFmtId="0" fontId="15" fillId="0" borderId="137" xfId="0" applyFont="1" applyFill="1" applyBorder="1" applyAlignment="1"/>
    <xf numFmtId="3" fontId="50" fillId="3" borderId="137" xfId="0" applyNumberFormat="1" applyFont="1" applyFill="1" applyBorder="1" applyAlignment="1" applyProtection="1">
      <alignment wrapText="1"/>
      <protection locked="0"/>
    </xf>
    <xf numFmtId="0" fontId="5" fillId="0" borderId="137" xfId="0" applyFont="1" applyFill="1" applyBorder="1" applyAlignment="1">
      <alignment wrapText="1"/>
    </xf>
    <xf numFmtId="172" fontId="5" fillId="7" borderId="137" xfId="0" applyNumberFormat="1" applyFont="1" applyFill="1" applyBorder="1" applyAlignment="1"/>
    <xf numFmtId="172" fontId="5" fillId="8" borderId="264" xfId="1" applyNumberFormat="1" applyFont="1" applyFill="1" applyBorder="1"/>
    <xf numFmtId="172" fontId="5" fillId="9" borderId="265" xfId="1" applyNumberFormat="1" applyFont="1" applyFill="1" applyBorder="1"/>
    <xf numFmtId="0" fontId="5" fillId="0" borderId="266" xfId="0" applyFont="1" applyFill="1" applyBorder="1" applyAlignment="1">
      <alignment wrapText="1"/>
    </xf>
    <xf numFmtId="0" fontId="5" fillId="2" borderId="267" xfId="0" applyFont="1" applyFill="1" applyBorder="1" applyAlignment="1">
      <alignment horizontal="center" vertical="center" wrapText="1"/>
    </xf>
    <xf numFmtId="172" fontId="5" fillId="7" borderId="267" xfId="1" applyNumberFormat="1" applyFont="1" applyFill="1" applyBorder="1" applyAlignment="1"/>
    <xf numFmtId="0" fontId="15" fillId="0" borderId="267" xfId="0" applyFont="1" applyFill="1" applyBorder="1" applyAlignment="1"/>
    <xf numFmtId="3" fontId="50" fillId="3" borderId="267" xfId="0" applyNumberFormat="1" applyFont="1" applyFill="1" applyBorder="1" applyAlignment="1" applyProtection="1">
      <alignment wrapText="1"/>
      <protection locked="0"/>
    </xf>
    <xf numFmtId="172" fontId="5" fillId="9" borderId="265" xfId="1" applyNumberFormat="1" applyFont="1" applyFill="1" applyBorder="1" applyAlignment="1"/>
    <xf numFmtId="3" fontId="5" fillId="7" borderId="139" xfId="0" applyNumberFormat="1" applyFont="1" applyFill="1" applyBorder="1" applyAlignment="1" applyProtection="1">
      <alignment vertical="center"/>
    </xf>
    <xf numFmtId="172" fontId="5" fillId="9" borderId="268" xfId="1" applyNumberFormat="1" applyFont="1" applyFill="1" applyBorder="1" applyAlignment="1"/>
    <xf numFmtId="0" fontId="5" fillId="9" borderId="267" xfId="0" applyFont="1" applyFill="1" applyBorder="1" applyAlignment="1">
      <alignment wrapText="1"/>
    </xf>
    <xf numFmtId="172" fontId="5" fillId="7" borderId="264" xfId="1" applyNumberFormat="1" applyFont="1" applyFill="1" applyBorder="1" applyAlignment="1">
      <alignment vertical="center"/>
    </xf>
    <xf numFmtId="172" fontId="5" fillId="7" borderId="166" xfId="1" applyNumberFormat="1" applyFont="1" applyFill="1" applyBorder="1" applyAlignment="1"/>
    <xf numFmtId="170" fontId="5" fillId="0" borderId="266" xfId="0" applyNumberFormat="1" applyFont="1" applyFill="1" applyBorder="1" applyAlignment="1"/>
    <xf numFmtId="172" fontId="5" fillId="7" borderId="269" xfId="1" applyNumberFormat="1" applyFont="1" applyFill="1" applyBorder="1" applyAlignment="1"/>
    <xf numFmtId="176" fontId="6" fillId="0" borderId="159" xfId="6" applyNumberFormat="1" applyFont="1" applyFill="1" applyBorder="1" applyAlignment="1" applyProtection="1">
      <alignment horizontal="right" wrapText="1"/>
    </xf>
    <xf numFmtId="9" fontId="5" fillId="7" borderId="160" xfId="6" applyFont="1" applyFill="1" applyBorder="1" applyAlignment="1" applyProtection="1">
      <alignment vertical="center"/>
    </xf>
    <xf numFmtId="9" fontId="6" fillId="0" borderId="161" xfId="6" applyFont="1" applyBorder="1" applyProtection="1"/>
    <xf numFmtId="9" fontId="5" fillId="7" borderId="162" xfId="6" applyFont="1" applyFill="1" applyBorder="1" applyAlignment="1" applyProtection="1"/>
    <xf numFmtId="172" fontId="5" fillId="7" borderId="167" xfId="1" applyNumberFormat="1" applyFont="1" applyFill="1" applyBorder="1" applyAlignment="1"/>
    <xf numFmtId="0" fontId="0" fillId="14" borderId="148" xfId="0" applyFill="1" applyBorder="1" applyAlignment="1">
      <alignment vertical="center"/>
    </xf>
    <xf numFmtId="0" fontId="5" fillId="14" borderId="77" xfId="0" applyFont="1" applyFill="1" applyBorder="1" applyAlignment="1">
      <alignment horizontal="right" vertical="top" wrapText="1"/>
    </xf>
    <xf numFmtId="0" fontId="5" fillId="14" borderId="132" xfId="0" applyFont="1" applyFill="1" applyBorder="1" applyAlignment="1">
      <alignment horizontal="center" vertical="center" wrapText="1"/>
    </xf>
    <xf numFmtId="0" fontId="5" fillId="7" borderId="130" xfId="0" applyFont="1" applyFill="1" applyBorder="1" applyAlignment="1" applyProtection="1">
      <alignment vertical="center" wrapText="1"/>
      <protection locked="0"/>
    </xf>
    <xf numFmtId="0" fontId="5" fillId="0" borderId="130" xfId="0" applyFont="1" applyFill="1" applyBorder="1" applyAlignment="1" applyProtection="1">
      <alignment wrapText="1"/>
      <protection locked="0"/>
    </xf>
    <xf numFmtId="0" fontId="5" fillId="7" borderId="130" xfId="0" applyFont="1" applyFill="1" applyBorder="1" applyAlignment="1" applyProtection="1">
      <alignment wrapText="1"/>
      <protection locked="0"/>
    </xf>
    <xf numFmtId="0" fontId="6" fillId="3" borderId="130" xfId="0" applyFont="1" applyFill="1" applyBorder="1" applyAlignment="1" applyProtection="1">
      <alignment vertical="center" wrapText="1"/>
      <protection locked="0"/>
    </xf>
    <xf numFmtId="0" fontId="6" fillId="3" borderId="134" xfId="0" applyFont="1" applyFill="1" applyBorder="1" applyAlignment="1" applyProtection="1">
      <alignment vertical="center" wrapText="1"/>
      <protection locked="0"/>
    </xf>
    <xf numFmtId="0" fontId="10" fillId="15" borderId="106" xfId="0" applyFont="1" applyFill="1" applyBorder="1" applyAlignment="1">
      <alignment horizontal="right" vertical="center"/>
    </xf>
    <xf numFmtId="0" fontId="10" fillId="15" borderId="31" xfId="0" applyFont="1" applyFill="1" applyBorder="1" applyAlignment="1">
      <alignment horizontal="right" vertical="center"/>
    </xf>
    <xf numFmtId="0" fontId="6" fillId="0" borderId="137" xfId="0" applyFont="1" applyBorder="1" applyAlignment="1">
      <alignment horizontal="justify" vertical="top" wrapText="1"/>
    </xf>
    <xf numFmtId="170" fontId="5" fillId="0" borderId="270" xfId="0" applyNumberFormat="1" applyFont="1" applyFill="1" applyBorder="1" applyAlignment="1"/>
    <xf numFmtId="172" fontId="5" fillId="7" borderId="155" xfId="1" applyNumberFormat="1" applyFont="1" applyFill="1" applyBorder="1" applyAlignment="1" applyProtection="1"/>
    <xf numFmtId="172" fontId="5" fillId="7" borderId="167" xfId="1" applyNumberFormat="1" applyFont="1" applyFill="1" applyBorder="1" applyAlignment="1" applyProtection="1"/>
    <xf numFmtId="0" fontId="5" fillId="14" borderId="132" xfId="0" applyFont="1" applyFill="1" applyBorder="1" applyAlignment="1">
      <alignment horizontal="right" vertical="top" wrapText="1"/>
    </xf>
    <xf numFmtId="172" fontId="5" fillId="8" borderId="168" xfId="1" applyNumberFormat="1" applyFont="1" applyFill="1" applyBorder="1"/>
    <xf numFmtId="172" fontId="5" fillId="9" borderId="169" xfId="1" applyNumberFormat="1" applyFont="1" applyFill="1" applyBorder="1"/>
    <xf numFmtId="0" fontId="5" fillId="0" borderId="170" xfId="0" applyFont="1" applyFill="1" applyBorder="1" applyAlignment="1">
      <alignment wrapText="1"/>
    </xf>
    <xf numFmtId="0" fontId="5" fillId="2" borderId="171" xfId="0" applyFont="1" applyFill="1" applyBorder="1" applyAlignment="1">
      <alignment horizontal="center" vertical="center" wrapText="1"/>
    </xf>
    <xf numFmtId="0" fontId="15" fillId="0" borderId="171" xfId="0" applyFont="1" applyFill="1" applyBorder="1" applyAlignment="1"/>
    <xf numFmtId="172" fontId="5" fillId="9" borderId="169" xfId="1" applyNumberFormat="1" applyFont="1" applyFill="1" applyBorder="1" applyAlignment="1"/>
    <xf numFmtId="172" fontId="5" fillId="9" borderId="172" xfId="1" applyNumberFormat="1" applyFont="1" applyFill="1" applyBorder="1" applyAlignment="1"/>
    <xf numFmtId="0" fontId="5" fillId="9" borderId="171" xfId="0" applyFont="1" applyFill="1" applyBorder="1" applyAlignment="1">
      <alignment wrapText="1"/>
    </xf>
    <xf numFmtId="172" fontId="5" fillId="7" borderId="168" xfId="1" applyNumberFormat="1" applyFont="1" applyFill="1" applyBorder="1" applyAlignment="1">
      <alignment vertical="center"/>
    </xf>
    <xf numFmtId="172" fontId="5" fillId="7" borderId="166" xfId="1" applyNumberFormat="1" applyFont="1" applyFill="1" applyBorder="1" applyAlignment="1" applyProtection="1"/>
    <xf numFmtId="170" fontId="5" fillId="0" borderId="173" xfId="0" applyNumberFormat="1" applyFont="1" applyFill="1" applyBorder="1" applyAlignment="1"/>
    <xf numFmtId="172" fontId="5" fillId="7" borderId="174" xfId="1" applyNumberFormat="1" applyFont="1" applyFill="1" applyBorder="1" applyAlignment="1"/>
    <xf numFmtId="168" fontId="6" fillId="7" borderId="43" xfId="0" applyNumberFormat="1" applyFont="1" applyFill="1" applyBorder="1" applyAlignment="1" applyProtection="1">
      <alignment horizontal="center" vertical="center"/>
      <protection locked="0"/>
    </xf>
    <xf numFmtId="172" fontId="5" fillId="7" borderId="149" xfId="1" applyNumberFormat="1" applyFont="1" applyFill="1" applyBorder="1" applyAlignment="1">
      <alignment horizontal="center" vertical="center"/>
    </xf>
    <xf numFmtId="172" fontId="5" fillId="7" borderId="130" xfId="1" applyNumberFormat="1" applyFont="1" applyFill="1" applyBorder="1" applyAlignment="1">
      <alignment horizontal="center" vertical="center"/>
    </xf>
    <xf numFmtId="0" fontId="5" fillId="7" borderId="13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3" fontId="5" fillId="7" borderId="271" xfId="0" applyNumberFormat="1" applyFont="1" applyFill="1" applyBorder="1" applyAlignment="1" applyProtection="1">
      <alignment vertical="center"/>
    </xf>
    <xf numFmtId="172" fontId="5" fillId="7" borderId="272" xfId="1" applyNumberFormat="1" applyFont="1" applyFill="1" applyBorder="1" applyAlignment="1" applyProtection="1"/>
    <xf numFmtId="172" fontId="5" fillId="8" borderId="273" xfId="1" applyNumberFormat="1" applyFont="1" applyFill="1" applyBorder="1"/>
    <xf numFmtId="172" fontId="6" fillId="0" borderId="274" xfId="1" applyNumberFormat="1" applyFont="1" applyFill="1" applyBorder="1" applyAlignment="1"/>
    <xf numFmtId="172" fontId="5" fillId="7" borderId="275" xfId="1" applyNumberFormat="1" applyFont="1" applyFill="1" applyBorder="1" applyAlignment="1"/>
    <xf numFmtId="172" fontId="5" fillId="0" borderId="275" xfId="1" applyNumberFormat="1" applyFont="1" applyFill="1" applyBorder="1" applyAlignment="1"/>
    <xf numFmtId="172" fontId="15" fillId="0" borderId="276" xfId="1" applyNumberFormat="1" applyFont="1" applyFill="1" applyBorder="1" applyAlignment="1"/>
    <xf numFmtId="172" fontId="6" fillId="0" borderId="275" xfId="1" applyNumberFormat="1" applyFont="1" applyFill="1" applyBorder="1" applyAlignment="1"/>
    <xf numFmtId="172" fontId="6" fillId="0" borderId="276" xfId="1" applyNumberFormat="1" applyFont="1" applyFill="1" applyBorder="1" applyAlignment="1"/>
    <xf numFmtId="172" fontId="5" fillId="9" borderId="277" xfId="1" applyNumberFormat="1" applyFont="1" applyFill="1" applyBorder="1" applyAlignment="1"/>
    <xf numFmtId="0" fontId="5" fillId="2" borderId="275" xfId="0" applyFont="1" applyFill="1" applyBorder="1" applyAlignment="1">
      <alignment horizontal="center" vertical="center" wrapText="1"/>
    </xf>
    <xf numFmtId="0" fontId="5" fillId="2" borderId="276" xfId="0" applyFont="1" applyFill="1" applyBorder="1" applyAlignment="1">
      <alignment horizontal="center" vertical="center" wrapText="1"/>
    </xf>
    <xf numFmtId="172" fontId="5" fillId="7" borderId="275" xfId="1" applyNumberFormat="1" applyFont="1" applyFill="1" applyBorder="1" applyAlignment="1">
      <alignment vertical="center"/>
    </xf>
    <xf numFmtId="172" fontId="5" fillId="7" borderId="276" xfId="1" applyNumberFormat="1" applyFont="1" applyFill="1" applyBorder="1" applyAlignment="1">
      <alignment vertical="center"/>
    </xf>
    <xf numFmtId="172" fontId="5" fillId="9" borderId="278" xfId="1" applyNumberFormat="1" applyFont="1" applyFill="1" applyBorder="1" applyAlignment="1"/>
    <xf numFmtId="172" fontId="5" fillId="9" borderId="279" xfId="1" applyNumberFormat="1" applyFont="1" applyFill="1" applyBorder="1" applyAlignment="1"/>
    <xf numFmtId="9" fontId="5" fillId="9" borderId="276" xfId="6" applyFont="1" applyFill="1" applyBorder="1" applyAlignment="1"/>
    <xf numFmtId="172" fontId="5" fillId="7" borderId="273" xfId="1" applyNumberFormat="1" applyFont="1" applyFill="1" applyBorder="1" applyAlignment="1">
      <alignment vertical="center"/>
    </xf>
    <xf numFmtId="172" fontId="5" fillId="7" borderId="280" xfId="1" applyNumberFormat="1" applyFont="1" applyFill="1" applyBorder="1" applyAlignment="1">
      <alignment vertical="center"/>
    </xf>
    <xf numFmtId="172" fontId="5" fillId="7" borderId="281" xfId="1" applyNumberFormat="1" applyFont="1" applyFill="1" applyBorder="1" applyAlignment="1" applyProtection="1"/>
    <xf numFmtId="172" fontId="5" fillId="7" borderId="282" xfId="1" applyNumberFormat="1" applyFont="1" applyFill="1" applyBorder="1" applyAlignment="1" applyProtection="1"/>
    <xf numFmtId="170" fontId="5" fillId="0" borderId="283" xfId="0" applyNumberFormat="1" applyFont="1" applyFill="1" applyBorder="1" applyAlignment="1"/>
    <xf numFmtId="170" fontId="5" fillId="0" borderId="284" xfId="0" applyNumberFormat="1" applyFont="1" applyFill="1" applyBorder="1" applyAlignment="1"/>
    <xf numFmtId="172" fontId="5" fillId="7" borderId="285" xfId="1" applyNumberFormat="1" applyFont="1" applyFill="1" applyBorder="1" applyAlignment="1"/>
    <xf numFmtId="172" fontId="5" fillId="7" borderId="286" xfId="1" applyNumberFormat="1" applyFont="1" applyFill="1" applyBorder="1" applyAlignment="1"/>
    <xf numFmtId="0" fontId="0" fillId="14" borderId="31" xfId="0" applyFill="1" applyBorder="1" applyAlignment="1">
      <alignment vertical="center"/>
    </xf>
    <xf numFmtId="172" fontId="5" fillId="0" borderId="287" xfId="1" applyNumberFormat="1" applyFont="1" applyFill="1" applyBorder="1" applyAlignment="1">
      <alignment horizontal="right" vertical="top" wrapText="1"/>
    </xf>
    <xf numFmtId="172" fontId="5" fillId="9" borderId="275" xfId="1" applyNumberFormat="1" applyFont="1" applyFill="1" applyBorder="1" applyAlignment="1">
      <alignment horizontal="right" vertical="top" wrapText="1"/>
    </xf>
    <xf numFmtId="49" fontId="14" fillId="14" borderId="15" xfId="5" applyNumberFormat="1" applyFont="1" applyFill="1" applyBorder="1" applyAlignment="1">
      <alignment vertical="top"/>
    </xf>
    <xf numFmtId="49" fontId="22" fillId="14" borderId="92" xfId="5" applyNumberFormat="1" applyFill="1" applyBorder="1" applyAlignment="1">
      <alignment vertical="top" wrapText="1"/>
    </xf>
    <xf numFmtId="49" fontId="14" fillId="14" borderId="70" xfId="5" applyNumberFormat="1" applyFont="1" applyFill="1" applyBorder="1" applyAlignment="1">
      <alignment vertical="top"/>
    </xf>
    <xf numFmtId="0" fontId="22" fillId="14" borderId="71" xfId="5" applyFill="1" applyBorder="1" applyAlignment="1">
      <alignment vertical="top"/>
    </xf>
    <xf numFmtId="0" fontId="45" fillId="10" borderId="146" xfId="0" quotePrefix="1" applyFont="1" applyFill="1" applyBorder="1" applyAlignment="1">
      <alignment horizontal="left" vertical="center"/>
    </xf>
    <xf numFmtId="0" fontId="22" fillId="10" borderId="68" xfId="5" quotePrefix="1" applyFill="1" applyBorder="1" applyAlignment="1">
      <alignment horizontal="left" vertical="center" wrapText="1"/>
    </xf>
    <xf numFmtId="0" fontId="10" fillId="10" borderId="0" xfId="5" quotePrefix="1" applyFont="1" applyFill="1" applyBorder="1" applyAlignment="1">
      <alignment horizontal="left" vertical="center" wrapText="1"/>
    </xf>
    <xf numFmtId="0" fontId="45" fillId="14" borderId="146" xfId="0" quotePrefix="1" applyFont="1" applyFill="1" applyBorder="1" applyAlignment="1">
      <alignment horizontal="left" vertical="center"/>
    </xf>
    <xf numFmtId="0" fontId="22" fillId="14" borderId="68" xfId="5" quotePrefix="1" applyFill="1" applyBorder="1" applyAlignment="1">
      <alignment horizontal="left" vertical="center" wrapText="1"/>
    </xf>
    <xf numFmtId="0" fontId="45" fillId="8" borderId="70" xfId="0" quotePrefix="1" applyFont="1" applyFill="1" applyBorder="1" applyAlignment="1">
      <alignment horizontal="left" vertical="center"/>
    </xf>
    <xf numFmtId="0" fontId="22" fillId="8" borderId="71" xfId="5" quotePrefix="1" applyFill="1" applyBorder="1" applyAlignment="1">
      <alignment horizontal="left" vertical="center" wrapText="1"/>
    </xf>
    <xf numFmtId="0" fontId="50" fillId="3" borderId="1" xfId="0" applyFont="1" applyFill="1" applyBorder="1" applyAlignment="1" applyProtection="1">
      <alignment horizontal="center" vertical="center" wrapText="1"/>
      <protection locked="0"/>
    </xf>
    <xf numFmtId="0" fontId="6" fillId="2" borderId="3" xfId="0" applyFont="1" applyFill="1" applyBorder="1" applyAlignment="1">
      <alignment horizontal="center" vertical="center" wrapText="1"/>
    </xf>
    <xf numFmtId="0" fontId="6" fillId="15" borderId="1" xfId="0" applyFont="1" applyFill="1" applyBorder="1" applyAlignment="1">
      <alignment horizontal="center" vertical="center" wrapText="1"/>
    </xf>
    <xf numFmtId="0" fontId="6" fillId="15" borderId="137" xfId="0" applyFont="1" applyFill="1" applyBorder="1" applyAlignment="1">
      <alignment horizontal="center" vertical="center" wrapText="1"/>
    </xf>
    <xf numFmtId="0" fontId="6" fillId="15" borderId="3" xfId="0" applyFont="1" applyFill="1" applyBorder="1" applyAlignment="1">
      <alignment horizontal="center" vertical="center" wrapText="1"/>
    </xf>
    <xf numFmtId="0" fontId="26" fillId="0" borderId="0" xfId="0" quotePrefix="1" applyFont="1" applyFill="1" applyAlignment="1">
      <alignment horizontal="left" vertical="center" wrapText="1"/>
    </xf>
    <xf numFmtId="0" fontId="39" fillId="16" borderId="147" xfId="0" applyFont="1" applyFill="1" applyBorder="1" applyAlignment="1">
      <alignment vertical="center" wrapText="1"/>
    </xf>
    <xf numFmtId="168" fontId="6" fillId="6" borderId="1" xfId="0" applyNumberFormat="1" applyFont="1" applyFill="1" applyBorder="1" applyAlignment="1" applyProtection="1">
      <alignment wrapText="1"/>
      <protection locked="0"/>
    </xf>
    <xf numFmtId="172" fontId="43" fillId="9" borderId="24" xfId="1" quotePrefix="1" applyNumberFormat="1" applyFont="1" applyFill="1" applyBorder="1" applyAlignment="1">
      <alignment horizontal="left" wrapText="1"/>
    </xf>
    <xf numFmtId="167" fontId="41" fillId="7" borderId="57" xfId="3" applyNumberFormat="1" applyFont="1" applyFill="1" applyBorder="1" applyAlignment="1">
      <alignment horizontal="left" vertical="center" wrapText="1"/>
    </xf>
    <xf numFmtId="0" fontId="26" fillId="0" borderId="0" xfId="0" applyFont="1" applyFill="1" applyBorder="1" applyAlignment="1">
      <alignment vertical="center" wrapText="1"/>
    </xf>
    <xf numFmtId="0" fontId="5" fillId="7" borderId="49" xfId="0" applyFont="1" applyFill="1" applyBorder="1" applyAlignment="1">
      <alignment horizontal="left" vertical="center" wrapText="1"/>
    </xf>
    <xf numFmtId="167" fontId="5" fillId="7" borderId="49" xfId="3" applyNumberFormat="1" applyFont="1" applyFill="1" applyBorder="1" applyAlignment="1">
      <alignment horizontal="left" wrapText="1"/>
    </xf>
    <xf numFmtId="0" fontId="26" fillId="0" borderId="24" xfId="0" applyFont="1" applyFill="1" applyBorder="1" applyAlignment="1">
      <alignment vertical="center" wrapText="1"/>
    </xf>
    <xf numFmtId="0" fontId="5" fillId="0" borderId="0" xfId="0" applyFont="1" applyBorder="1" applyAlignment="1">
      <alignment horizontal="right" wrapText="1"/>
    </xf>
    <xf numFmtId="0" fontId="5" fillId="0" borderId="0" xfId="0" applyFont="1" applyBorder="1" applyAlignment="1">
      <alignment horizontal="left" wrapText="1"/>
    </xf>
    <xf numFmtId="0" fontId="21" fillId="0" borderId="0" xfId="0" applyFont="1" applyFill="1" applyAlignment="1">
      <alignment wrapText="1"/>
    </xf>
    <xf numFmtId="0" fontId="22" fillId="0" borderId="0" xfId="0" applyFont="1" applyFill="1" applyAlignment="1">
      <alignment wrapText="1"/>
    </xf>
    <xf numFmtId="0" fontId="22" fillId="0" borderId="0" xfId="0" applyFont="1" applyFill="1" applyAlignment="1">
      <alignment horizontal="left" wrapText="1"/>
    </xf>
    <xf numFmtId="0" fontId="5" fillId="0" borderId="0" xfId="0" applyFont="1" applyFill="1" applyBorder="1" applyAlignment="1">
      <alignment horizontal="right" wrapText="1"/>
    </xf>
    <xf numFmtId="0" fontId="36" fillId="0" borderId="0" xfId="0" applyFont="1" applyFill="1" applyBorder="1" applyAlignment="1">
      <alignment wrapText="1"/>
    </xf>
    <xf numFmtId="0" fontId="0" fillId="0" borderId="24" xfId="0" applyBorder="1" applyAlignment="1">
      <alignment wrapText="1"/>
    </xf>
    <xf numFmtId="0" fontId="0" fillId="0" borderId="0" xfId="0" applyFill="1" applyBorder="1" applyAlignment="1">
      <alignment wrapText="1"/>
    </xf>
    <xf numFmtId="0" fontId="10" fillId="0" borderId="0" xfId="0" applyFont="1" applyFill="1" applyBorder="1" applyAlignment="1">
      <alignment wrapText="1"/>
    </xf>
    <xf numFmtId="0" fontId="0" fillId="0" borderId="206" xfId="0" applyFill="1" applyBorder="1" applyAlignment="1">
      <alignment wrapText="1"/>
    </xf>
    <xf numFmtId="0" fontId="1" fillId="0" borderId="68" xfId="5" quotePrefix="1" applyFont="1" applyBorder="1" applyAlignment="1">
      <alignment horizontal="left" vertical="center" wrapText="1"/>
    </xf>
    <xf numFmtId="0" fontId="22" fillId="0" borderId="0" xfId="0" applyFont="1" applyBorder="1" applyAlignment="1" applyProtection="1">
      <alignment wrapText="1"/>
    </xf>
    <xf numFmtId="0" fontId="5" fillId="7" borderId="175" xfId="0" quotePrefix="1" applyFont="1" applyFill="1" applyBorder="1" applyAlignment="1" applyProtection="1">
      <alignment horizontal="left" vertical="center" wrapText="1"/>
    </xf>
    <xf numFmtId="0" fontId="43" fillId="9" borderId="176" xfId="0" quotePrefix="1" applyFont="1" applyFill="1" applyBorder="1" applyAlignment="1">
      <alignment horizontal="left" wrapText="1"/>
    </xf>
    <xf numFmtId="168" fontId="6" fillId="6" borderId="137" xfId="0" applyNumberFormat="1" applyFont="1" applyFill="1" applyBorder="1" applyAlignment="1" applyProtection="1">
      <alignment wrapText="1"/>
      <protection locked="0"/>
    </xf>
    <xf numFmtId="167" fontId="41" fillId="7" borderId="176" xfId="3" applyNumberFormat="1" applyFont="1" applyFill="1" applyBorder="1" applyAlignment="1">
      <alignment horizontal="left" vertical="center" wrapText="1"/>
    </xf>
    <xf numFmtId="0" fontId="26" fillId="0" borderId="17" xfId="0" applyFont="1" applyFill="1" applyBorder="1" applyAlignment="1">
      <alignment vertical="center" wrapText="1"/>
    </xf>
    <xf numFmtId="0" fontId="5" fillId="7" borderId="177" xfId="0" applyFont="1" applyFill="1" applyBorder="1" applyAlignment="1">
      <alignment horizontal="left" vertical="center" wrapText="1"/>
    </xf>
    <xf numFmtId="167" fontId="5" fillId="7" borderId="177" xfId="3" applyNumberFormat="1" applyFont="1" applyFill="1" applyBorder="1" applyAlignment="1">
      <alignment horizontal="left" wrapText="1"/>
    </xf>
    <xf numFmtId="0" fontId="26" fillId="0" borderId="23" xfId="0" applyFont="1" applyFill="1" applyBorder="1" applyAlignment="1">
      <alignment vertical="center" wrapText="1"/>
    </xf>
    <xf numFmtId="0" fontId="43" fillId="9" borderId="57" xfId="0" applyFont="1" applyFill="1" applyBorder="1" applyAlignment="1">
      <alignment horizontal="left" wrapText="1"/>
    </xf>
    <xf numFmtId="0" fontId="13" fillId="0" borderId="1" xfId="0" applyFont="1" applyFill="1" applyBorder="1" applyAlignment="1" applyProtection="1">
      <alignment wrapText="1"/>
      <protection locked="0"/>
    </xf>
    <xf numFmtId="0" fontId="13" fillId="0" borderId="137" xfId="0" applyFont="1" applyFill="1" applyBorder="1" applyAlignment="1" applyProtection="1">
      <alignment wrapText="1"/>
      <protection locked="0"/>
    </xf>
    <xf numFmtId="0" fontId="5" fillId="2" borderId="76" xfId="0" applyFont="1" applyFill="1" applyBorder="1" applyAlignment="1">
      <alignment horizontal="center" vertical="center" wrapText="1"/>
    </xf>
    <xf numFmtId="0" fontId="14" fillId="0" borderId="0" xfId="0" quotePrefix="1" applyFont="1" applyAlignment="1">
      <alignment horizontal="right" vertical="center"/>
    </xf>
    <xf numFmtId="0" fontId="10" fillId="14" borderId="147" xfId="0" applyFont="1" applyFill="1" applyBorder="1" applyAlignment="1">
      <alignment vertical="center"/>
    </xf>
    <xf numFmtId="0" fontId="5" fillId="14" borderId="178" xfId="0" applyFont="1" applyFill="1" applyBorder="1" applyAlignment="1">
      <alignment horizontal="right" vertical="top" wrapText="1"/>
    </xf>
    <xf numFmtId="0" fontId="5" fillId="14" borderId="81" xfId="0" applyFont="1" applyFill="1" applyBorder="1" applyAlignment="1">
      <alignment horizontal="right" vertical="top" wrapText="1"/>
    </xf>
    <xf numFmtId="0" fontId="5" fillId="0" borderId="81" xfId="0" applyFont="1" applyBorder="1" applyAlignment="1">
      <alignment horizontal="right" vertical="top" wrapText="1"/>
    </xf>
    <xf numFmtId="172" fontId="5" fillId="0" borderId="125" xfId="1" applyNumberFormat="1" applyFont="1" applyFill="1" applyBorder="1" applyAlignment="1">
      <alignment horizontal="right" vertical="top" wrapText="1"/>
    </xf>
    <xf numFmtId="172" fontId="5" fillId="9" borderId="81" xfId="1" applyNumberFormat="1" applyFont="1" applyFill="1" applyBorder="1" applyAlignment="1">
      <alignment horizontal="right" vertical="top" wrapText="1"/>
    </xf>
    <xf numFmtId="0" fontId="5" fillId="14" borderId="81" xfId="0" applyFont="1" applyFill="1" applyBorder="1" applyAlignment="1">
      <alignment horizontal="center" vertical="center" wrapText="1"/>
    </xf>
    <xf numFmtId="0" fontId="5" fillId="14" borderId="149" xfId="0" applyFont="1" applyFill="1" applyBorder="1" applyAlignment="1">
      <alignment horizontal="right" vertical="center" wrapText="1"/>
    </xf>
    <xf numFmtId="0" fontId="5" fillId="14" borderId="2" xfId="0" applyFont="1" applyFill="1" applyBorder="1" applyAlignment="1">
      <alignment horizontal="right" vertical="center" wrapText="1"/>
    </xf>
    <xf numFmtId="0" fontId="5" fillId="14" borderId="2" xfId="0" applyFont="1" applyFill="1" applyBorder="1" applyAlignment="1">
      <alignment horizontal="center" vertical="center" wrapText="1"/>
    </xf>
    <xf numFmtId="0" fontId="6" fillId="9" borderId="24" xfId="0" applyFont="1" applyFill="1" applyBorder="1" applyAlignment="1">
      <alignment vertical="center"/>
    </xf>
    <xf numFmtId="0" fontId="6" fillId="9" borderId="25" xfId="0" applyFont="1" applyFill="1" applyBorder="1" applyAlignment="1">
      <alignment vertical="center"/>
    </xf>
    <xf numFmtId="172" fontId="5" fillId="9" borderId="263" xfId="1" applyNumberFormat="1" applyFont="1" applyFill="1" applyBorder="1" applyAlignment="1">
      <alignment vertical="center"/>
    </xf>
    <xf numFmtId="172" fontId="5" fillId="9" borderId="208" xfId="1" applyNumberFormat="1" applyFont="1" applyFill="1" applyBorder="1" applyAlignment="1">
      <alignment vertical="center"/>
    </xf>
    <xf numFmtId="172" fontId="5" fillId="9" borderId="261" xfId="1" applyNumberFormat="1" applyFont="1" applyFill="1" applyBorder="1" applyAlignment="1">
      <alignment vertical="center"/>
    </xf>
    <xf numFmtId="172" fontId="5" fillId="9" borderId="250" xfId="1" applyNumberFormat="1" applyFont="1" applyFill="1" applyBorder="1" applyAlignment="1">
      <alignment vertical="center"/>
    </xf>
    <xf numFmtId="0" fontId="6" fillId="9" borderId="208" xfId="0" applyFont="1" applyFill="1" applyBorder="1" applyAlignment="1">
      <alignment vertical="center"/>
    </xf>
    <xf numFmtId="0" fontId="6" fillId="9" borderId="261" xfId="0" applyFont="1" applyFill="1" applyBorder="1" applyAlignment="1">
      <alignment vertical="center"/>
    </xf>
    <xf numFmtId="172" fontId="5" fillId="9" borderId="265" xfId="1" applyNumberFormat="1" applyFont="1" applyFill="1" applyBorder="1" applyAlignment="1">
      <alignment vertical="center"/>
    </xf>
    <xf numFmtId="172" fontId="5" fillId="9" borderId="217" xfId="1" applyNumberFormat="1" applyFont="1" applyFill="1" applyBorder="1" applyAlignment="1">
      <alignment vertical="center"/>
    </xf>
    <xf numFmtId="172" fontId="5" fillId="9" borderId="218" xfId="1" applyNumberFormat="1" applyFont="1" applyFill="1" applyBorder="1" applyAlignment="1">
      <alignment vertical="center"/>
    </xf>
    <xf numFmtId="172" fontId="5" fillId="9" borderId="216" xfId="1" applyNumberFormat="1" applyFont="1" applyFill="1" applyBorder="1" applyAlignment="1">
      <alignment vertical="center"/>
    </xf>
    <xf numFmtId="0" fontId="12" fillId="14" borderId="2" xfId="0" applyFont="1" applyFill="1" applyBorder="1" applyAlignment="1">
      <alignment horizontal="right" vertical="center" wrapText="1"/>
    </xf>
    <xf numFmtId="0" fontId="12" fillId="14" borderId="2" xfId="0" applyFont="1" applyFill="1" applyBorder="1" applyAlignment="1">
      <alignment horizontal="center" vertical="center" wrapText="1"/>
    </xf>
    <xf numFmtId="0" fontId="41" fillId="0" borderId="0" xfId="0" applyFont="1" applyBorder="1" applyAlignment="1">
      <alignment vertical="center"/>
    </xf>
    <xf numFmtId="0" fontId="41" fillId="0" borderId="0" xfId="0" applyFont="1" applyBorder="1" applyAlignment="1"/>
    <xf numFmtId="0" fontId="26" fillId="0" borderId="0" xfId="0" quotePrefix="1" applyFont="1" applyFill="1" applyBorder="1" applyAlignment="1">
      <alignment vertical="center" wrapText="1"/>
    </xf>
    <xf numFmtId="0" fontId="5" fillId="2" borderId="179" xfId="0" applyFont="1" applyFill="1" applyBorder="1" applyAlignment="1">
      <alignment horizontal="center" vertical="center" wrapText="1"/>
    </xf>
    <xf numFmtId="0" fontId="5" fillId="13" borderId="0" xfId="0" applyFont="1" applyFill="1" applyBorder="1" applyAlignment="1">
      <alignment horizontal="center" vertical="center"/>
    </xf>
    <xf numFmtId="0" fontId="51" fillId="3" borderId="0" xfId="0" applyFont="1" applyFill="1" applyBorder="1" applyProtection="1">
      <protection locked="0"/>
    </xf>
    <xf numFmtId="0" fontId="5" fillId="0" borderId="0" xfId="0" applyFont="1" applyFill="1" applyBorder="1" applyProtection="1">
      <protection locked="0"/>
    </xf>
    <xf numFmtId="0" fontId="50" fillId="3" borderId="0" xfId="0" applyFont="1" applyFill="1" applyBorder="1" applyProtection="1">
      <protection locked="0"/>
    </xf>
    <xf numFmtId="0" fontId="5" fillId="0" borderId="0" xfId="0" applyFont="1" applyBorder="1" applyAlignment="1">
      <alignment horizontal="center" vertical="center"/>
    </xf>
    <xf numFmtId="0" fontId="6" fillId="0" borderId="24" xfId="0" applyFont="1" applyFill="1" applyBorder="1" applyProtection="1">
      <protection locked="0"/>
    </xf>
    <xf numFmtId="0" fontId="22" fillId="8" borderId="56" xfId="0" applyFont="1" applyFill="1" applyBorder="1"/>
    <xf numFmtId="0" fontId="6" fillId="0" borderId="0" xfId="0" applyFont="1" applyFill="1" applyBorder="1" applyProtection="1">
      <protection locked="0"/>
    </xf>
    <xf numFmtId="0" fontId="5" fillId="13" borderId="0" xfId="0" applyFont="1" applyFill="1" applyBorder="1" applyAlignment="1" applyProtection="1">
      <alignment vertical="center"/>
      <protection locked="0"/>
    </xf>
    <xf numFmtId="0" fontId="6" fillId="6" borderId="0" xfId="0" applyFont="1" applyFill="1" applyBorder="1" applyProtection="1">
      <protection locked="0"/>
    </xf>
    <xf numFmtId="0" fontId="5" fillId="0" borderId="0" xfId="0" applyFont="1" applyBorder="1" applyAlignment="1" applyProtection="1">
      <alignment horizontal="center" vertical="center"/>
    </xf>
    <xf numFmtId="0" fontId="5" fillId="9" borderId="61" xfId="0" applyFont="1" applyFill="1" applyBorder="1"/>
    <xf numFmtId="0" fontId="5" fillId="9" borderId="0" xfId="0" applyFont="1" applyFill="1" applyBorder="1"/>
    <xf numFmtId="0" fontId="5" fillId="0" borderId="24" xfId="0" applyFont="1" applyBorder="1"/>
    <xf numFmtId="0" fontId="22" fillId="7" borderId="34" xfId="0" applyFont="1" applyFill="1" applyBorder="1"/>
    <xf numFmtId="167" fontId="22" fillId="7" borderId="34" xfId="3" applyNumberFormat="1" applyFont="1" applyFill="1" applyBorder="1"/>
    <xf numFmtId="0" fontId="0" fillId="0" borderId="16" xfId="0" applyBorder="1"/>
    <xf numFmtId="0" fontId="5" fillId="2" borderId="180" xfId="0" applyFont="1" applyFill="1" applyBorder="1" applyAlignment="1">
      <alignment horizontal="center" vertical="center" wrapText="1"/>
    </xf>
    <xf numFmtId="0" fontId="22" fillId="0" borderId="59" xfId="0" applyFont="1" applyFill="1" applyBorder="1"/>
    <xf numFmtId="3" fontId="5" fillId="7" borderId="75" xfId="0" applyNumberFormat="1" applyFont="1" applyFill="1" applyBorder="1" applyAlignment="1">
      <alignment vertical="center"/>
    </xf>
    <xf numFmtId="0" fontId="14" fillId="0" borderId="0" xfId="0" quotePrefix="1" applyFont="1" applyAlignment="1">
      <alignment horizontal="left" vertical="center"/>
    </xf>
    <xf numFmtId="0" fontId="5" fillId="7" borderId="0" xfId="0" applyFont="1" applyFill="1" applyBorder="1" applyAlignment="1">
      <alignment vertical="center"/>
    </xf>
    <xf numFmtId="0" fontId="15" fillId="0" borderId="0" xfId="0" applyFont="1" applyBorder="1"/>
    <xf numFmtId="0" fontId="5" fillId="13" borderId="0" xfId="0" quotePrefix="1" applyFont="1" applyFill="1" applyBorder="1" applyAlignment="1">
      <alignment horizontal="center" vertical="center"/>
    </xf>
    <xf numFmtId="0" fontId="5" fillId="13" borderId="0" xfId="0" quotePrefix="1" applyFont="1" applyFill="1" applyBorder="1" applyAlignment="1" applyProtection="1">
      <alignment horizontal="left" vertical="center"/>
      <protection locked="0"/>
    </xf>
    <xf numFmtId="0" fontId="5" fillId="0" borderId="0" xfId="0" applyFont="1" applyBorder="1" applyAlignment="1">
      <alignment vertical="center"/>
    </xf>
    <xf numFmtId="167" fontId="22" fillId="7" borderId="56" xfId="3" applyNumberFormat="1" applyFont="1" applyFill="1" applyBorder="1" applyAlignment="1">
      <alignment vertical="center"/>
    </xf>
    <xf numFmtId="0" fontId="10" fillId="7" borderId="34" xfId="0" applyFont="1" applyFill="1" applyBorder="1" applyAlignment="1">
      <alignment vertical="center"/>
    </xf>
    <xf numFmtId="0" fontId="0" fillId="0" borderId="61" xfId="0" applyBorder="1"/>
    <xf numFmtId="0" fontId="5" fillId="2" borderId="39" xfId="0" applyFont="1" applyFill="1" applyBorder="1" applyAlignment="1">
      <alignment horizontal="center" vertical="center" wrapText="1"/>
    </xf>
    <xf numFmtId="0" fontId="0" fillId="0" borderId="206" xfId="0" applyBorder="1"/>
    <xf numFmtId="0" fontId="43" fillId="8" borderId="57" xfId="0" quotePrefix="1" applyFont="1" applyFill="1" applyBorder="1" applyAlignment="1">
      <alignment horizontal="left" wrapText="1"/>
    </xf>
    <xf numFmtId="0" fontId="43" fillId="8" borderId="176" xfId="0" quotePrefix="1" applyFont="1" applyFill="1" applyBorder="1" applyAlignment="1">
      <alignment horizontal="left" wrapText="1"/>
    </xf>
    <xf numFmtId="0" fontId="43" fillId="9" borderId="181" xfId="0" quotePrefix="1" applyFont="1" applyFill="1" applyBorder="1" applyAlignment="1">
      <alignment horizontal="left" vertical="center" wrapText="1"/>
    </xf>
    <xf numFmtId="172" fontId="51" fillId="3" borderId="208" xfId="1" applyNumberFormat="1" applyFont="1" applyFill="1" applyBorder="1" applyAlignment="1" applyProtection="1">
      <alignment vertical="center" wrapText="1"/>
      <protection locked="0"/>
    </xf>
    <xf numFmtId="0" fontId="43" fillId="8" borderId="182" xfId="0" quotePrefix="1" applyFont="1" applyFill="1" applyBorder="1" applyAlignment="1">
      <alignment horizontal="left" wrapText="1"/>
    </xf>
    <xf numFmtId="0" fontId="6" fillId="8" borderId="183" xfId="0" applyFont="1" applyFill="1" applyBorder="1"/>
    <xf numFmtId="0" fontId="6" fillId="8" borderId="184" xfId="0" applyFont="1" applyFill="1" applyBorder="1"/>
    <xf numFmtId="172" fontId="5" fillId="8" borderId="288" xfId="1" applyNumberFormat="1" applyFont="1" applyFill="1" applyBorder="1"/>
    <xf numFmtId="172" fontId="5" fillId="8" borderId="248" xfId="1" applyNumberFormat="1" applyFont="1" applyFill="1" applyBorder="1"/>
    <xf numFmtId="172" fontId="6" fillId="8" borderId="248" xfId="1" applyNumberFormat="1" applyFont="1" applyFill="1" applyBorder="1"/>
    <xf numFmtId="172" fontId="6" fillId="8" borderId="289" xfId="1" applyNumberFormat="1" applyFont="1" applyFill="1" applyBorder="1"/>
    <xf numFmtId="172" fontId="5" fillId="8" borderId="290" xfId="1" applyNumberFormat="1" applyFont="1" applyFill="1" applyBorder="1"/>
    <xf numFmtId="9" fontId="6" fillId="8" borderId="248" xfId="6" applyFont="1" applyFill="1" applyBorder="1"/>
    <xf numFmtId="0" fontId="6" fillId="8" borderId="248" xfId="0" applyFont="1" applyFill="1" applyBorder="1"/>
    <xf numFmtId="0" fontId="6" fillId="8" borderId="289" xfId="0" applyFont="1" applyFill="1" applyBorder="1"/>
    <xf numFmtId="172" fontId="5" fillId="8" borderId="291" xfId="1" applyNumberFormat="1" applyFont="1" applyFill="1" applyBorder="1"/>
    <xf numFmtId="172" fontId="5" fillId="8" borderId="292" xfId="1" applyNumberFormat="1" applyFont="1" applyFill="1" applyBorder="1"/>
    <xf numFmtId="172" fontId="5" fillId="8" borderId="293" xfId="1" applyNumberFormat="1" applyFont="1" applyFill="1" applyBorder="1"/>
    <xf numFmtId="172" fontId="5" fillId="8" borderId="294" xfId="1" applyNumberFormat="1" applyFont="1" applyFill="1" applyBorder="1"/>
    <xf numFmtId="172" fontId="5" fillId="8" borderId="86" xfId="1" applyNumberFormat="1" applyFont="1" applyFill="1" applyBorder="1"/>
    <xf numFmtId="172" fontId="5" fillId="8" borderId="87" xfId="1" applyNumberFormat="1" applyFont="1" applyFill="1" applyBorder="1"/>
    <xf numFmtId="172" fontId="5" fillId="8" borderId="210" xfId="1" applyNumberFormat="1" applyFont="1" applyFill="1" applyBorder="1"/>
    <xf numFmtId="0" fontId="43" fillId="8" borderId="185" xfId="0" quotePrefix="1" applyFont="1" applyFill="1" applyBorder="1" applyAlignment="1">
      <alignment horizontal="left" wrapText="1"/>
    </xf>
    <xf numFmtId="172" fontId="5" fillId="8" borderId="56" xfId="1" applyNumberFormat="1" applyFont="1" applyFill="1" applyBorder="1"/>
    <xf numFmtId="3" fontId="5" fillId="9" borderId="295" xfId="3" applyNumberFormat="1" applyFont="1" applyFill="1" applyBorder="1" applyAlignment="1"/>
    <xf numFmtId="0" fontId="22" fillId="9" borderId="128" xfId="0" applyFont="1" applyFill="1" applyBorder="1"/>
    <xf numFmtId="0" fontId="22" fillId="9" borderId="56" xfId="0" applyFont="1" applyFill="1" applyBorder="1"/>
    <xf numFmtId="0" fontId="22" fillId="9" borderId="56" xfId="0" applyFont="1" applyFill="1" applyBorder="1" applyAlignment="1">
      <alignment vertical="center"/>
    </xf>
    <xf numFmtId="0" fontId="22" fillId="9" borderId="128" xfId="0" applyFont="1" applyFill="1" applyBorder="1" applyAlignment="1">
      <alignment vertical="center"/>
    </xf>
    <xf numFmtId="172" fontId="42" fillId="9" borderId="186" xfId="1" applyNumberFormat="1" applyFont="1" applyFill="1" applyBorder="1"/>
    <xf numFmtId="172" fontId="42" fillId="9" borderId="183" xfId="1" applyNumberFormat="1" applyFont="1" applyFill="1" applyBorder="1"/>
    <xf numFmtId="175" fontId="0" fillId="0" borderId="28" xfId="6" applyNumberFormat="1" applyFont="1" applyFill="1" applyBorder="1"/>
    <xf numFmtId="175" fontId="0" fillId="0" borderId="33" xfId="6" applyNumberFormat="1" applyFont="1" applyFill="1" applyBorder="1"/>
    <xf numFmtId="0" fontId="50" fillId="3" borderId="17" xfId="0" quotePrefix="1" applyFont="1" applyFill="1" applyBorder="1" applyAlignment="1" applyProtection="1">
      <alignment horizontal="left"/>
      <protection locked="0"/>
    </xf>
    <xf numFmtId="0" fontId="5" fillId="0" borderId="0" xfId="0" quotePrefix="1" applyFont="1" applyFill="1" applyBorder="1" applyAlignment="1">
      <alignment horizontal="left" wrapText="1"/>
    </xf>
    <xf numFmtId="0" fontId="0" fillId="3" borderId="36" xfId="0" quotePrefix="1" applyFill="1" applyBorder="1" applyAlignment="1" applyProtection="1">
      <alignment horizontal="center" vertical="center"/>
      <protection locked="0"/>
    </xf>
    <xf numFmtId="172" fontId="43" fillId="9" borderId="24" xfId="1" applyNumberFormat="1" applyFont="1" applyFill="1" applyBorder="1" applyAlignment="1">
      <alignment vertical="center" wrapText="1"/>
    </xf>
    <xf numFmtId="172" fontId="42" fillId="9" borderId="184" xfId="1" applyNumberFormat="1" applyFont="1" applyFill="1" applyBorder="1"/>
    <xf numFmtId="0" fontId="6" fillId="6" borderId="18" xfId="0" applyFont="1" applyFill="1" applyBorder="1" applyProtection="1">
      <protection locked="0"/>
    </xf>
    <xf numFmtId="0" fontId="5" fillId="13" borderId="18" xfId="0" quotePrefix="1" applyFont="1" applyFill="1" applyBorder="1" applyAlignment="1" applyProtection="1">
      <alignment horizontal="left" vertical="center"/>
      <protection locked="0"/>
    </xf>
    <xf numFmtId="0" fontId="5" fillId="0" borderId="18" xfId="0" applyFont="1" applyBorder="1" applyAlignment="1">
      <alignment vertical="center"/>
    </xf>
    <xf numFmtId="0" fontId="5" fillId="0" borderId="18" xfId="0" applyFont="1" applyFill="1" applyBorder="1" applyProtection="1">
      <protection locked="0"/>
    </xf>
    <xf numFmtId="0" fontId="5" fillId="9" borderId="187" xfId="0" applyFont="1" applyFill="1" applyBorder="1"/>
    <xf numFmtId="0" fontId="5" fillId="9" borderId="18" xfId="0" applyFont="1" applyFill="1" applyBorder="1"/>
    <xf numFmtId="0" fontId="5" fillId="0" borderId="25" xfId="0" applyFont="1" applyBorder="1"/>
    <xf numFmtId="167" fontId="22" fillId="7" borderId="129" xfId="3" applyNumberFormat="1" applyFont="1" applyFill="1" applyBorder="1" applyAlignment="1">
      <alignment vertical="center"/>
    </xf>
    <xf numFmtId="0" fontId="10" fillId="7" borderId="157" xfId="0" applyFont="1" applyFill="1" applyBorder="1" applyAlignment="1">
      <alignment vertical="center"/>
    </xf>
    <xf numFmtId="167" fontId="22" fillId="7" borderId="157" xfId="3" applyNumberFormat="1" applyFont="1" applyFill="1" applyBorder="1"/>
    <xf numFmtId="172" fontId="43" fillId="9" borderId="23" xfId="1" quotePrefix="1" applyNumberFormat="1" applyFont="1" applyFill="1" applyBorder="1" applyAlignment="1">
      <alignment horizontal="left" vertical="center" wrapText="1"/>
    </xf>
    <xf numFmtId="0" fontId="1" fillId="0" borderId="34" xfId="5" quotePrefix="1" applyFont="1" applyFill="1" applyBorder="1" applyAlignment="1">
      <alignment horizontal="left" vertical="top" wrapText="1"/>
    </xf>
    <xf numFmtId="49" fontId="1" fillId="0" borderId="92" xfId="5" quotePrefix="1" applyNumberFormat="1" applyFont="1" applyFill="1" applyBorder="1" applyAlignment="1">
      <alignment horizontal="left" vertical="top" wrapText="1"/>
    </xf>
    <xf numFmtId="0" fontId="10" fillId="10" borderId="70" xfId="5" applyFont="1" applyFill="1" applyBorder="1" applyAlignment="1">
      <alignment vertical="top"/>
    </xf>
    <xf numFmtId="0" fontId="22" fillId="0" borderId="71" xfId="5" quotePrefix="1" applyBorder="1" applyAlignment="1">
      <alignment horizontal="left" vertical="top" wrapText="1"/>
    </xf>
    <xf numFmtId="0" fontId="5" fillId="13" borderId="137" xfId="0" applyFont="1" applyFill="1" applyBorder="1" applyAlignment="1">
      <alignment horizontal="center" vertical="center" wrapText="1"/>
    </xf>
    <xf numFmtId="0" fontId="5" fillId="13" borderId="3" xfId="0" applyFont="1" applyFill="1" applyBorder="1" applyAlignment="1">
      <alignment horizontal="center" vertical="top" wrapText="1"/>
    </xf>
    <xf numFmtId="0" fontId="5" fillId="13" borderId="3" xfId="0" quotePrefix="1" applyFont="1" applyFill="1" applyBorder="1" applyAlignment="1">
      <alignment horizontal="center" vertical="center" wrapText="1"/>
    </xf>
    <xf numFmtId="0" fontId="0" fillId="0" borderId="30" xfId="0" quotePrefix="1" applyBorder="1" applyAlignment="1">
      <alignment horizontal="left" wrapText="1"/>
    </xf>
    <xf numFmtId="0" fontId="48" fillId="0" borderId="15" xfId="0" applyFont="1" applyBorder="1" applyAlignment="1"/>
    <xf numFmtId="9" fontId="13" fillId="0" borderId="0" xfId="6" applyFont="1" applyFill="1" applyBorder="1" applyAlignment="1">
      <alignment horizontal="right"/>
    </xf>
    <xf numFmtId="172" fontId="13" fillId="0" borderId="92" xfId="0" applyNumberFormat="1" applyFont="1" applyBorder="1" applyAlignment="1"/>
    <xf numFmtId="9" fontId="5" fillId="0" borderId="53" xfId="6" quotePrefix="1" applyFont="1" applyFill="1" applyBorder="1" applyAlignment="1">
      <alignment horizontal="center" vertical="top"/>
    </xf>
    <xf numFmtId="0" fontId="5" fillId="0" borderId="15" xfId="0" quotePrefix="1" applyFont="1" applyBorder="1" applyAlignment="1">
      <alignment horizontal="left"/>
    </xf>
    <xf numFmtId="9" fontId="6" fillId="0" borderId="0" xfId="6" quotePrefix="1" applyFont="1" applyFill="1" applyBorder="1" applyAlignment="1">
      <alignment horizontal="right"/>
    </xf>
    <xf numFmtId="9" fontId="5" fillId="0" borderId="0" xfId="6" applyFont="1" applyFill="1" applyBorder="1" applyAlignment="1">
      <alignment horizontal="right"/>
    </xf>
    <xf numFmtId="0" fontId="5" fillId="0" borderId="92" xfId="0" applyFont="1" applyBorder="1" applyAlignment="1"/>
    <xf numFmtId="0" fontId="6" fillId="0" borderId="15" xfId="0" applyFont="1" applyBorder="1" applyAlignment="1"/>
    <xf numFmtId="174" fontId="5" fillId="0" borderId="92" xfId="0" applyNumberFormat="1" applyFont="1" applyBorder="1" applyAlignment="1"/>
    <xf numFmtId="2" fontId="6" fillId="0" borderId="92" xfId="0" applyNumberFormat="1" applyFont="1" applyBorder="1" applyAlignment="1"/>
    <xf numFmtId="9" fontId="3" fillId="0" borderId="142" xfId="6" applyFont="1" applyFill="1" applyBorder="1" applyAlignment="1">
      <alignment horizontal="right" vertical="top" wrapText="1"/>
    </xf>
    <xf numFmtId="43" fontId="5" fillId="0" borderId="109" xfId="0" applyNumberFormat="1" applyFont="1" applyBorder="1" applyAlignment="1"/>
    <xf numFmtId="0" fontId="5" fillId="0" borderId="67" xfId="0" quotePrefix="1" applyFont="1" applyBorder="1" applyAlignment="1">
      <alignment horizontal="left"/>
    </xf>
    <xf numFmtId="172" fontId="5" fillId="0" borderId="109" xfId="0" applyNumberFormat="1" applyFont="1" applyBorder="1" applyAlignment="1"/>
    <xf numFmtId="9" fontId="15" fillId="0" borderId="53" xfId="6" applyFont="1" applyFill="1" applyBorder="1" applyAlignment="1">
      <alignment horizontal="center"/>
    </xf>
    <xf numFmtId="0" fontId="6" fillId="0" borderId="15" xfId="0" applyFont="1" applyBorder="1" applyAlignment="1">
      <alignment horizontal="right"/>
    </xf>
    <xf numFmtId="0" fontId="2" fillId="0" borderId="0" xfId="0" applyFont="1" applyFill="1" applyBorder="1" applyAlignment="1">
      <alignment horizontal="justify" vertical="top"/>
    </xf>
    <xf numFmtId="0" fontId="41" fillId="0" borderId="0" xfId="0" applyFont="1" applyFill="1" applyBorder="1" applyAlignment="1">
      <alignment horizontal="center" vertical="center"/>
    </xf>
    <xf numFmtId="0" fontId="0" fillId="0" borderId="67" xfId="0" applyBorder="1"/>
    <xf numFmtId="0" fontId="2" fillId="0" borderId="53" xfId="0" applyFont="1" applyFill="1" applyBorder="1" applyAlignment="1">
      <alignment horizontal="justify" vertical="top" wrapText="1"/>
    </xf>
    <xf numFmtId="9" fontId="10" fillId="0" borderId="53" xfId="6" applyFont="1" applyBorder="1" applyAlignment="1">
      <alignment horizontal="right"/>
    </xf>
    <xf numFmtId="0" fontId="0" fillId="0" borderId="68" xfId="0" applyBorder="1"/>
    <xf numFmtId="0" fontId="0" fillId="0" borderId="15" xfId="0" applyBorder="1"/>
    <xf numFmtId="0" fontId="0" fillId="0" borderId="92" xfId="0" applyBorder="1"/>
    <xf numFmtId="9" fontId="10" fillId="0" borderId="15" xfId="6" applyFont="1" applyBorder="1" applyAlignment="1">
      <alignment horizontal="right"/>
    </xf>
    <xf numFmtId="0" fontId="0" fillId="0" borderId="69" xfId="0" applyBorder="1"/>
    <xf numFmtId="9" fontId="10" fillId="0" borderId="142" xfId="6" applyFont="1" applyBorder="1" applyAlignment="1">
      <alignment horizontal="right"/>
    </xf>
    <xf numFmtId="0" fontId="0" fillId="0" borderId="142" xfId="0" applyBorder="1"/>
    <xf numFmtId="0" fontId="0" fillId="0" borderId="109" xfId="0" applyBorder="1"/>
    <xf numFmtId="3" fontId="0" fillId="0" borderId="0" xfId="0" applyNumberFormat="1"/>
    <xf numFmtId="3" fontId="22" fillId="0" borderId="0" xfId="0" applyNumberFormat="1" applyFont="1"/>
    <xf numFmtId="0" fontId="0" fillId="0" borderId="53" xfId="0" applyBorder="1"/>
    <xf numFmtId="0" fontId="22" fillId="0" borderId="53" xfId="0" applyFont="1" applyBorder="1"/>
    <xf numFmtId="3" fontId="0" fillId="0" borderId="0" xfId="0" applyNumberFormat="1" applyBorder="1"/>
    <xf numFmtId="0" fontId="1" fillId="0" borderId="0" xfId="0" applyFont="1" applyBorder="1"/>
    <xf numFmtId="3" fontId="1" fillId="0" borderId="0" xfId="0" applyNumberFormat="1" applyFont="1" applyBorder="1"/>
    <xf numFmtId="3" fontId="10" fillId="0" borderId="0" xfId="0" applyNumberFormat="1" applyFont="1" applyBorder="1"/>
    <xf numFmtId="3" fontId="0" fillId="0" borderId="142" xfId="0" applyNumberFormat="1" applyBorder="1"/>
    <xf numFmtId="3" fontId="22" fillId="0" borderId="142" xfId="0" applyNumberFormat="1" applyFont="1" applyBorder="1"/>
    <xf numFmtId="0" fontId="38" fillId="0" borderId="0" xfId="0" applyFont="1" applyBorder="1" applyAlignment="1">
      <alignment horizontal="center"/>
    </xf>
    <xf numFmtId="0" fontId="10" fillId="0" borderId="0" xfId="0" quotePrefix="1" applyFont="1" applyBorder="1" applyAlignment="1">
      <alignment horizontal="left"/>
    </xf>
    <xf numFmtId="0" fontId="50" fillId="3" borderId="1" xfId="0" quotePrefix="1" applyFont="1" applyFill="1" applyBorder="1" applyAlignment="1" applyProtection="1">
      <alignment horizontal="left" wrapText="1"/>
      <protection locked="0"/>
    </xf>
    <xf numFmtId="0" fontId="51" fillId="3" borderId="0" xfId="0" applyFont="1" applyFill="1" applyBorder="1" applyAlignment="1" applyProtection="1">
      <alignment vertical="top" wrapText="1"/>
      <protection locked="0"/>
    </xf>
    <xf numFmtId="0" fontId="10" fillId="0" borderId="0" xfId="0" applyFont="1"/>
    <xf numFmtId="0" fontId="0" fillId="0" borderId="0" xfId="0" quotePrefix="1" applyAlignment="1">
      <alignment horizontal="left"/>
    </xf>
    <xf numFmtId="0" fontId="44" fillId="0" borderId="0" xfId="5" quotePrefix="1" applyFont="1" applyAlignment="1">
      <alignment horizontal="left" vertical="top"/>
    </xf>
    <xf numFmtId="0" fontId="22" fillId="0" borderId="69" xfId="5" quotePrefix="1" applyBorder="1" applyAlignment="1">
      <alignment horizontal="left" vertical="top"/>
    </xf>
    <xf numFmtId="0" fontId="22" fillId="0" borderId="109" xfId="5" applyBorder="1" applyAlignment="1">
      <alignment vertical="top"/>
    </xf>
    <xf numFmtId="49" fontId="22" fillId="0" borderId="15" xfId="5" applyNumberFormat="1" applyBorder="1" applyAlignment="1">
      <alignment vertical="top" wrapText="1"/>
    </xf>
    <xf numFmtId="49" fontId="22" fillId="0" borderId="92" xfId="5" applyNumberFormat="1" applyBorder="1" applyAlignment="1">
      <alignment vertical="top" wrapText="1"/>
    </xf>
    <xf numFmtId="0" fontId="22" fillId="0" borderId="15" xfId="5" quotePrefix="1" applyBorder="1" applyAlignment="1">
      <alignment horizontal="left" vertical="top" wrapText="1"/>
    </xf>
    <xf numFmtId="0" fontId="22" fillId="0" borderId="92" xfId="5" applyBorder="1" applyAlignment="1">
      <alignment vertical="top" wrapText="1"/>
    </xf>
    <xf numFmtId="49" fontId="1" fillId="0" borderId="15" xfId="5" applyNumberFormat="1" applyFont="1" applyBorder="1" applyAlignment="1">
      <alignment vertical="top" wrapText="1"/>
    </xf>
    <xf numFmtId="0" fontId="45" fillId="15" borderId="15" xfId="5" applyFont="1" applyFill="1" applyBorder="1" applyAlignment="1">
      <alignment vertical="top"/>
    </xf>
    <xf numFmtId="0" fontId="45" fillId="15" borderId="92" xfId="5" applyFont="1" applyFill="1" applyBorder="1" applyAlignment="1">
      <alignment vertical="top"/>
    </xf>
    <xf numFmtId="0" fontId="22" fillId="0" borderId="15" xfId="5" applyBorder="1" applyAlignment="1">
      <alignment vertical="top" wrapText="1"/>
    </xf>
    <xf numFmtId="0" fontId="45" fillId="15" borderId="15" xfId="5" applyFont="1" applyFill="1" applyBorder="1" applyAlignment="1">
      <alignment horizontal="left" vertical="top"/>
    </xf>
    <xf numFmtId="0" fontId="45" fillId="15" borderId="92" xfId="5" applyFont="1" applyFill="1" applyBorder="1" applyAlignment="1">
      <alignment horizontal="left" vertical="top"/>
    </xf>
    <xf numFmtId="0" fontId="22" fillId="0" borderId="15" xfId="5" quotePrefix="1" applyBorder="1" applyAlignment="1">
      <alignment horizontal="left" vertical="top"/>
    </xf>
    <xf numFmtId="0" fontId="22" fillId="0" borderId="92" xfId="5" applyBorder="1" applyAlignment="1">
      <alignment vertical="top"/>
    </xf>
    <xf numFmtId="49" fontId="22" fillId="0" borderId="69" xfId="5" quotePrefix="1" applyNumberFormat="1" applyFont="1" applyBorder="1" applyAlignment="1">
      <alignment horizontal="left" vertical="top" wrapText="1"/>
    </xf>
    <xf numFmtId="49" fontId="22" fillId="0" borderId="109" xfId="5" applyNumberFormat="1" applyFont="1" applyBorder="1" applyAlignment="1">
      <alignment vertical="top" wrapText="1"/>
    </xf>
    <xf numFmtId="0" fontId="10" fillId="10" borderId="15" xfId="5" quotePrefix="1" applyFont="1" applyFill="1" applyBorder="1" applyAlignment="1">
      <alignment horizontal="left" vertical="top" wrapText="1"/>
    </xf>
    <xf numFmtId="0" fontId="10" fillId="10" borderId="15" xfId="5" applyFont="1" applyFill="1" applyBorder="1" applyAlignment="1">
      <alignment horizontal="left" vertical="top" wrapText="1"/>
    </xf>
    <xf numFmtId="0" fontId="10" fillId="10" borderId="69" xfId="5" applyFont="1" applyFill="1" applyBorder="1" applyAlignment="1">
      <alignment horizontal="left" vertical="top" wrapText="1"/>
    </xf>
    <xf numFmtId="0" fontId="45" fillId="15" borderId="15" xfId="5" quotePrefix="1" applyFont="1" applyFill="1" applyBorder="1" applyAlignment="1">
      <alignment horizontal="left" vertical="top"/>
    </xf>
    <xf numFmtId="0" fontId="22" fillId="12" borderId="34" xfId="5" applyFill="1" applyBorder="1" applyAlignment="1">
      <alignment vertical="center" wrapText="1"/>
    </xf>
    <xf numFmtId="0" fontId="22" fillId="12" borderId="71" xfId="5" applyFill="1" applyBorder="1" applyAlignment="1">
      <alignment vertical="center" wrapText="1"/>
    </xf>
    <xf numFmtId="0" fontId="22" fillId="12" borderId="34" xfId="5" applyFill="1" applyBorder="1" applyAlignment="1">
      <alignment vertical="top" wrapText="1"/>
    </xf>
    <xf numFmtId="0" fontId="22" fillId="12" borderId="71" xfId="5" applyFill="1" applyBorder="1" applyAlignment="1">
      <alignment vertical="top"/>
    </xf>
    <xf numFmtId="0" fontId="45" fillId="15" borderId="67" xfId="5" quotePrefix="1" applyFont="1" applyFill="1" applyBorder="1" applyAlignment="1">
      <alignment horizontal="left" vertical="top"/>
    </xf>
    <xf numFmtId="0" fontId="45" fillId="15" borderId="68" xfId="5" applyFont="1" applyFill="1" applyBorder="1" applyAlignment="1">
      <alignment vertical="top"/>
    </xf>
    <xf numFmtId="0" fontId="5" fillId="2" borderId="22" xfId="0" applyFont="1" applyFill="1" applyBorder="1" applyAlignment="1">
      <alignment horizontal="center" vertical="center" wrapText="1"/>
    </xf>
    <xf numFmtId="0" fontId="5" fillId="2" borderId="187"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0" fillId="0" borderId="0" xfId="0" quotePrefix="1" applyBorder="1" applyAlignment="1">
      <alignment horizontal="left" wrapText="1"/>
    </xf>
    <xf numFmtId="0" fontId="34" fillId="5" borderId="188" xfId="0" quotePrefix="1" applyFont="1" applyFill="1" applyBorder="1" applyAlignment="1">
      <alignment horizontal="left" vertical="center" wrapText="1"/>
    </xf>
    <xf numFmtId="0" fontId="34" fillId="5" borderId="31" xfId="0" quotePrefix="1" applyFont="1" applyFill="1" applyBorder="1" applyAlignment="1">
      <alignment horizontal="left" vertical="center" wrapText="1"/>
    </xf>
    <xf numFmtId="0" fontId="34" fillId="4" borderId="188" xfId="0" quotePrefix="1" applyFont="1" applyFill="1" applyBorder="1" applyAlignment="1">
      <alignment horizontal="left" vertical="center" wrapText="1"/>
    </xf>
    <xf numFmtId="0" fontId="34" fillId="4" borderId="31" xfId="0" applyFont="1" applyFill="1" applyBorder="1" applyAlignment="1">
      <alignment horizontal="left" vertical="center" wrapText="1"/>
    </xf>
    <xf numFmtId="0" fontId="34" fillId="4" borderId="188" xfId="0" quotePrefix="1" applyFont="1" applyFill="1" applyBorder="1" applyAlignment="1">
      <alignment horizontal="left" wrapText="1"/>
    </xf>
    <xf numFmtId="0" fontId="34" fillId="4" borderId="31" xfId="0" quotePrefix="1" applyFont="1" applyFill="1" applyBorder="1" applyAlignment="1">
      <alignment horizontal="left" wrapText="1"/>
    </xf>
    <xf numFmtId="0" fontId="25" fillId="0" borderId="70" xfId="0" applyFont="1" applyFill="1" applyBorder="1" applyAlignment="1" applyProtection="1">
      <alignment vertical="center" wrapText="1"/>
    </xf>
    <xf numFmtId="0" fontId="25" fillId="0" borderId="34" xfId="0" applyFont="1" applyFill="1" applyBorder="1" applyAlignment="1" applyProtection="1">
      <alignment vertical="center" wrapText="1"/>
    </xf>
    <xf numFmtId="0" fontId="41" fillId="0" borderId="0" xfId="0" quotePrefix="1" applyFont="1" applyBorder="1" applyAlignment="1" applyProtection="1">
      <alignment horizontal="left" vertical="center"/>
    </xf>
    <xf numFmtId="0" fontId="41" fillId="0" borderId="0" xfId="0" applyFont="1" applyBorder="1" applyAlignment="1" applyProtection="1">
      <alignment horizontal="justify" vertical="center"/>
    </xf>
    <xf numFmtId="0" fontId="5" fillId="7" borderId="166" xfId="0" applyFont="1" applyFill="1" applyBorder="1" applyAlignment="1" applyProtection="1">
      <alignment horizontal="center" vertical="center" wrapText="1"/>
    </xf>
    <xf numFmtId="0" fontId="5" fillId="7" borderId="140" xfId="0" applyFont="1" applyFill="1" applyBorder="1" applyAlignment="1" applyProtection="1">
      <alignment horizontal="center" vertical="center" wrapText="1"/>
    </xf>
    <xf numFmtId="0" fontId="5" fillId="7" borderId="116" xfId="0" applyFont="1" applyFill="1" applyBorder="1" applyAlignment="1" applyProtection="1">
      <alignment horizontal="center" vertical="center" wrapText="1"/>
    </xf>
    <xf numFmtId="0" fontId="5" fillId="7" borderId="37" xfId="0" applyFont="1" applyFill="1" applyBorder="1" applyAlignment="1" applyProtection="1">
      <alignment horizontal="center" vertical="center" wrapText="1"/>
    </xf>
    <xf numFmtId="0" fontId="5" fillId="7" borderId="83" xfId="0" applyFont="1" applyFill="1" applyBorder="1" applyAlignment="1" applyProtection="1">
      <alignment horizontal="center" vertical="center" wrapText="1"/>
    </xf>
    <xf numFmtId="0" fontId="5" fillId="7" borderId="44" xfId="0" applyFont="1" applyFill="1" applyBorder="1" applyAlignment="1" applyProtection="1">
      <alignment horizontal="center" vertical="center" wrapText="1"/>
    </xf>
    <xf numFmtId="0" fontId="10" fillId="7" borderId="188" xfId="0" applyFont="1" applyFill="1" applyBorder="1" applyAlignment="1" applyProtection="1">
      <alignment horizontal="center"/>
    </xf>
    <xf numFmtId="0" fontId="0" fillId="7" borderId="106" xfId="0" applyFill="1" applyBorder="1" applyAlignment="1" applyProtection="1">
      <alignment horizontal="center"/>
    </xf>
    <xf numFmtId="0" fontId="0" fillId="7" borderId="31" xfId="0" applyFill="1" applyBorder="1" applyAlignment="1" applyProtection="1">
      <alignment horizontal="center"/>
    </xf>
    <xf numFmtId="0" fontId="5" fillId="2" borderId="193" xfId="0" quotePrefix="1"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73" xfId="0" applyFont="1" applyFill="1" applyBorder="1" applyAlignment="1">
      <alignment horizontal="center" vertical="center" wrapText="1"/>
    </xf>
    <xf numFmtId="0" fontId="10" fillId="2" borderId="188" xfId="0" applyFont="1" applyFill="1" applyBorder="1" applyAlignment="1"/>
    <xf numFmtId="0" fontId="10" fillId="2" borderId="106" xfId="0" applyFont="1" applyFill="1" applyBorder="1" applyAlignment="1"/>
    <xf numFmtId="0" fontId="10" fillId="2" borderId="31" xfId="0" applyFont="1" applyFill="1" applyBorder="1" applyAlignment="1"/>
    <xf numFmtId="0" fontId="5" fillId="2" borderId="192" xfId="0" applyFont="1" applyFill="1" applyBorder="1" applyAlignment="1">
      <alignment horizontal="center" vertical="center" wrapText="1"/>
    </xf>
    <xf numFmtId="0" fontId="5" fillId="2" borderId="189"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10" fillId="2" borderId="188" xfId="0" quotePrefix="1" applyFont="1" applyFill="1" applyBorder="1" applyAlignment="1">
      <alignment horizontal="left"/>
    </xf>
    <xf numFmtId="0" fontId="0" fillId="0" borderId="106" xfId="0" applyBorder="1" applyAlignment="1"/>
    <xf numFmtId="0" fontId="0" fillId="0" borderId="31" xfId="0" applyBorder="1" applyAlignment="1"/>
    <xf numFmtId="0" fontId="5" fillId="2" borderId="11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90" xfId="0" quotePrefix="1"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193" xfId="0" applyFont="1" applyFill="1" applyBorder="1" applyAlignment="1">
      <alignment horizontal="center" vertical="center" wrapText="1"/>
    </xf>
    <xf numFmtId="0" fontId="5" fillId="2" borderId="194" xfId="0" applyFont="1" applyFill="1" applyBorder="1" applyAlignment="1">
      <alignment horizontal="center" vertical="center" wrapText="1"/>
    </xf>
    <xf numFmtId="0" fontId="5" fillId="2" borderId="195"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196" xfId="0" applyFont="1" applyFill="1" applyBorder="1" applyAlignment="1">
      <alignment horizontal="center" vertical="center" wrapText="1"/>
    </xf>
    <xf numFmtId="0" fontId="5" fillId="2" borderId="74" xfId="0" applyFont="1" applyFill="1" applyBorder="1" applyAlignment="1">
      <alignment horizontal="center" vertical="center" wrapText="1"/>
    </xf>
    <xf numFmtId="0" fontId="5" fillId="2" borderId="76" xfId="0" applyFont="1" applyFill="1" applyBorder="1" applyAlignment="1">
      <alignment horizontal="center" vertical="center" wrapText="1"/>
    </xf>
    <xf numFmtId="0" fontId="26" fillId="0" borderId="0" xfId="0" quotePrefix="1" applyFont="1" applyFill="1" applyBorder="1" applyAlignment="1">
      <alignment vertical="center" wrapText="1"/>
    </xf>
    <xf numFmtId="0" fontId="5" fillId="2" borderId="166" xfId="0" applyFont="1" applyFill="1" applyBorder="1" applyAlignment="1">
      <alignment horizontal="center" vertical="center" wrapText="1"/>
    </xf>
    <xf numFmtId="0" fontId="5" fillId="2" borderId="137" xfId="0" applyFont="1" applyFill="1" applyBorder="1" applyAlignment="1">
      <alignment horizontal="center" vertical="center" wrapText="1"/>
    </xf>
    <xf numFmtId="0" fontId="5" fillId="2" borderId="191" xfId="0" applyFont="1" applyFill="1" applyBorder="1" applyAlignment="1">
      <alignment horizontal="center" vertical="center" wrapText="1"/>
    </xf>
    <xf numFmtId="0" fontId="5" fillId="2" borderId="139" xfId="0" applyFont="1" applyFill="1" applyBorder="1" applyAlignment="1">
      <alignment horizontal="center" vertical="center" wrapText="1"/>
    </xf>
    <xf numFmtId="0" fontId="43" fillId="9" borderId="190" xfId="0" applyFont="1" applyFill="1" applyBorder="1" applyAlignment="1">
      <alignment horizontal="left" wrapText="1"/>
    </xf>
    <xf numFmtId="0" fontId="43" fillId="9" borderId="143" xfId="0" applyFont="1" applyFill="1" applyBorder="1" applyAlignment="1">
      <alignment horizontal="left" wrapText="1"/>
    </xf>
    <xf numFmtId="0" fontId="43" fillId="9" borderId="82" xfId="0" applyFont="1" applyFill="1" applyBorder="1" applyAlignment="1">
      <alignment horizontal="left" wrapText="1"/>
    </xf>
    <xf numFmtId="0" fontId="5" fillId="2" borderId="190" xfId="0" applyFont="1" applyFill="1" applyBorder="1" applyAlignment="1">
      <alignment horizontal="center" vertical="center" wrapText="1"/>
    </xf>
    <xf numFmtId="0" fontId="43" fillId="9" borderId="26" xfId="0" applyFont="1" applyFill="1" applyBorder="1" applyAlignment="1">
      <alignment horizontal="left" wrapText="1"/>
    </xf>
    <xf numFmtId="0" fontId="43" fillId="9" borderId="122" xfId="0" applyFont="1" applyFill="1" applyBorder="1" applyAlignment="1">
      <alignment horizontal="left" wrapText="1"/>
    </xf>
    <xf numFmtId="0" fontId="43" fillId="9" borderId="81" xfId="0" applyFont="1" applyFill="1" applyBorder="1" applyAlignment="1">
      <alignment horizontal="left" wrapText="1"/>
    </xf>
    <xf numFmtId="0" fontId="25" fillId="3" borderId="70" xfId="0" quotePrefix="1" applyFont="1" applyFill="1" applyBorder="1" applyAlignment="1" applyProtection="1">
      <alignment horizontal="left" vertical="center" wrapText="1"/>
      <protection locked="0"/>
    </xf>
    <xf numFmtId="0" fontId="0" fillId="0" borderId="34" xfId="0" applyBorder="1" applyAlignment="1" applyProtection="1">
      <alignment vertical="center" wrapText="1"/>
      <protection locked="0"/>
    </xf>
    <xf numFmtId="0" fontId="0" fillId="0" borderId="71" xfId="0" applyBorder="1" applyAlignment="1" applyProtection="1">
      <alignment vertical="center" wrapText="1"/>
      <protection locked="0"/>
    </xf>
    <xf numFmtId="0" fontId="5" fillId="2" borderId="8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2" borderId="116" xfId="0" applyFont="1" applyFill="1" applyBorder="1" applyAlignment="1">
      <alignment horizontal="center" vertical="top" wrapText="1"/>
    </xf>
    <xf numFmtId="0" fontId="5" fillId="2" borderId="48" xfId="0" applyFont="1" applyFill="1" applyBorder="1" applyAlignment="1">
      <alignment horizontal="center" vertical="center" wrapText="1"/>
    </xf>
    <xf numFmtId="0" fontId="5" fillId="2" borderId="115" xfId="0" applyFont="1" applyFill="1" applyBorder="1" applyAlignment="1">
      <alignment horizontal="center" vertical="top" wrapText="1"/>
    </xf>
    <xf numFmtId="0" fontId="5" fillId="2" borderId="179" xfId="0" applyFont="1" applyFill="1" applyBorder="1" applyAlignment="1">
      <alignment horizontal="center" vertical="top" wrapText="1"/>
    </xf>
    <xf numFmtId="171" fontId="10" fillId="3" borderId="70" xfId="0" applyNumberFormat="1" applyFont="1" applyFill="1" applyBorder="1" applyAlignment="1" applyProtection="1">
      <alignment horizontal="right" vertical="center"/>
      <protection locked="0"/>
    </xf>
    <xf numFmtId="171" fontId="10" fillId="3" borderId="34" xfId="0" applyNumberFormat="1" applyFont="1" applyFill="1" applyBorder="1" applyAlignment="1" applyProtection="1">
      <alignment horizontal="right" vertical="center"/>
      <protection locked="0"/>
    </xf>
    <xf numFmtId="171" fontId="10" fillId="3" borderId="71" xfId="0" applyNumberFormat="1" applyFont="1" applyFill="1" applyBorder="1" applyAlignment="1" applyProtection="1">
      <alignment horizontal="right" vertical="center"/>
      <protection locked="0"/>
    </xf>
    <xf numFmtId="171" fontId="10" fillId="3" borderId="70" xfId="0" applyNumberFormat="1" applyFont="1" applyFill="1" applyBorder="1" applyAlignment="1" applyProtection="1">
      <alignment vertical="center"/>
      <protection locked="0"/>
    </xf>
    <xf numFmtId="171" fontId="10" fillId="3" borderId="34" xfId="0" applyNumberFormat="1" applyFont="1" applyFill="1" applyBorder="1" applyAlignment="1" applyProtection="1">
      <alignment vertical="center"/>
      <protection locked="0"/>
    </xf>
    <xf numFmtId="171" fontId="10" fillId="3" borderId="71" xfId="0" applyNumberFormat="1" applyFont="1" applyFill="1" applyBorder="1" applyAlignment="1" applyProtection="1">
      <alignment vertical="center"/>
      <protection locked="0"/>
    </xf>
    <xf numFmtId="0" fontId="6" fillId="0" borderId="199" xfId="0" applyFont="1" applyFill="1" applyBorder="1" applyAlignment="1">
      <alignment vertical="center" wrapText="1"/>
    </xf>
    <xf numFmtId="0" fontId="0" fillId="0" borderId="200" xfId="0" applyBorder="1" applyAlignment="1"/>
    <xf numFmtId="0" fontId="43" fillId="9" borderId="26" xfId="0" applyFont="1" applyFill="1" applyBorder="1" applyAlignment="1">
      <alignment wrapText="1"/>
    </xf>
    <xf numFmtId="0" fontId="43" fillId="9" borderId="122" xfId="0" applyFont="1" applyFill="1" applyBorder="1" applyAlignment="1">
      <alignment wrapText="1"/>
    </xf>
    <xf numFmtId="0" fontId="43" fillId="9" borderId="158" xfId="0" applyFont="1" applyFill="1" applyBorder="1" applyAlignment="1">
      <alignment wrapText="1"/>
    </xf>
    <xf numFmtId="0" fontId="5" fillId="15" borderId="144" xfId="0" quotePrefix="1" applyFont="1" applyFill="1" applyBorder="1" applyAlignment="1">
      <alignment horizontal="center" vertical="top" wrapText="1"/>
    </xf>
    <xf numFmtId="0" fontId="0" fillId="15" borderId="144" xfId="0" applyFill="1" applyBorder="1" applyAlignment="1">
      <alignment horizontal="center" vertical="top" wrapText="1"/>
    </xf>
    <xf numFmtId="0" fontId="5" fillId="15" borderId="201" xfId="0" applyFont="1" applyFill="1" applyBorder="1" applyAlignment="1">
      <alignment horizontal="center" vertical="top" wrapText="1"/>
    </xf>
    <xf numFmtId="0" fontId="5" fillId="16" borderId="54" xfId="0" applyFont="1" applyFill="1" applyBorder="1" applyAlignment="1">
      <alignment horizontal="center" vertical="center" wrapText="1"/>
    </xf>
    <xf numFmtId="0" fontId="5" fillId="16" borderId="43" xfId="0" applyFont="1" applyFill="1" applyBorder="1" applyAlignment="1">
      <alignment horizontal="center" vertical="center" wrapText="1"/>
    </xf>
    <xf numFmtId="0" fontId="5" fillId="10" borderId="163" xfId="0" quotePrefix="1" applyFont="1" applyFill="1" applyBorder="1" applyAlignment="1">
      <alignment horizontal="center" vertical="center" wrapText="1"/>
    </xf>
    <xf numFmtId="0" fontId="5" fillId="10" borderId="149" xfId="0" applyFont="1" applyFill="1" applyBorder="1" applyAlignment="1">
      <alignment horizontal="center" vertical="center" wrapText="1"/>
    </xf>
    <xf numFmtId="0" fontId="5" fillId="15" borderId="144" xfId="0" applyFont="1" applyFill="1" applyBorder="1" applyAlignment="1">
      <alignment horizontal="center" vertical="top" wrapText="1"/>
    </xf>
    <xf numFmtId="0" fontId="5" fillId="10" borderId="75" xfId="0" quotePrefix="1" applyFont="1" applyFill="1" applyBorder="1" applyAlignment="1">
      <alignment horizontal="center" vertical="center" wrapText="1"/>
    </xf>
    <xf numFmtId="0" fontId="5" fillId="10" borderId="2" xfId="0" applyFont="1" applyFill="1" applyBorder="1" applyAlignment="1">
      <alignment horizontal="center" vertical="center" wrapText="1"/>
    </xf>
    <xf numFmtId="0" fontId="5" fillId="10" borderId="145" xfId="0" quotePrefix="1" applyFont="1" applyFill="1" applyBorder="1" applyAlignment="1">
      <alignment horizontal="center" vertical="center" wrapText="1"/>
    </xf>
    <xf numFmtId="0" fontId="5" fillId="10" borderId="130" xfId="0" applyFont="1" applyFill="1" applyBorder="1" applyAlignment="1">
      <alignment horizontal="center" vertical="center" wrapText="1"/>
    </xf>
    <xf numFmtId="0" fontId="43" fillId="9" borderId="190" xfId="0" applyFont="1" applyFill="1" applyBorder="1" applyAlignment="1">
      <alignment wrapText="1"/>
    </xf>
    <xf numFmtId="0" fontId="43" fillId="9" borderId="143" xfId="0" applyFont="1" applyFill="1" applyBorder="1" applyAlignment="1">
      <alignment wrapText="1"/>
    </xf>
    <xf numFmtId="0" fontId="43" fillId="9" borderId="202" xfId="0" applyFont="1" applyFill="1" applyBorder="1" applyAlignment="1">
      <alignment wrapText="1"/>
    </xf>
    <xf numFmtId="0" fontId="5" fillId="16" borderId="73" xfId="0" applyFont="1" applyFill="1" applyBorder="1" applyAlignment="1">
      <alignment horizontal="center" vertical="center" wrapText="1"/>
    </xf>
    <xf numFmtId="0" fontId="5" fillId="16" borderId="1" xfId="0" applyFont="1" applyFill="1" applyBorder="1" applyAlignment="1">
      <alignment horizontal="center" vertical="center" wrapText="1"/>
    </xf>
    <xf numFmtId="0" fontId="5" fillId="16" borderId="139" xfId="0" applyFont="1" applyFill="1" applyBorder="1" applyAlignment="1">
      <alignment horizontal="center" vertical="center" wrapText="1"/>
    </xf>
    <xf numFmtId="0" fontId="5" fillId="16" borderId="137" xfId="0" applyFont="1" applyFill="1" applyBorder="1" applyAlignment="1">
      <alignment horizontal="center" vertical="center" wrapText="1"/>
    </xf>
    <xf numFmtId="0" fontId="5" fillId="2" borderId="140"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83" xfId="0" quotePrefix="1" applyFont="1" applyFill="1" applyBorder="1" applyAlignment="1">
      <alignment horizontal="center" vertical="center" wrapText="1"/>
    </xf>
    <xf numFmtId="0" fontId="5" fillId="2" borderId="44" xfId="0" applyFont="1" applyFill="1" applyBorder="1" applyAlignment="1">
      <alignment horizontal="center" vertical="center" wrapText="1"/>
    </xf>
    <xf numFmtId="0" fontId="10" fillId="2" borderId="128" xfId="0" applyFont="1" applyFill="1" applyBorder="1" applyAlignment="1">
      <alignment horizontal="center"/>
    </xf>
    <xf numFmtId="0" fontId="10" fillId="2" borderId="56" xfId="0" applyFont="1" applyFill="1" applyBorder="1" applyAlignment="1">
      <alignment horizontal="center"/>
    </xf>
    <xf numFmtId="0" fontId="10" fillId="2" borderId="197" xfId="0" applyFont="1" applyFill="1" applyBorder="1" applyAlignment="1">
      <alignment horizontal="center"/>
    </xf>
    <xf numFmtId="0" fontId="5" fillId="2" borderId="83"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198" xfId="0" applyFont="1" applyFill="1" applyBorder="1" applyAlignment="1">
      <alignment horizontal="center" vertical="center" wrapText="1"/>
    </xf>
    <xf numFmtId="0" fontId="0" fillId="0" borderId="180" xfId="0" applyBorder="1" applyAlignment="1"/>
    <xf numFmtId="0" fontId="0" fillId="0" borderId="196" xfId="0" applyBorder="1" applyAlignment="1"/>
    <xf numFmtId="0" fontId="0" fillId="0" borderId="76" xfId="0" applyBorder="1" applyAlignment="1"/>
    <xf numFmtId="0" fontId="24" fillId="0" borderId="0" xfId="0" applyFont="1" applyAlignment="1">
      <alignment vertical="top" wrapText="1"/>
    </xf>
    <xf numFmtId="0" fontId="0" fillId="0" borderId="0" xfId="0" applyAlignment="1"/>
    <xf numFmtId="0" fontId="5" fillId="15" borderId="143" xfId="0" quotePrefix="1" applyFont="1" applyFill="1" applyBorder="1" applyAlignment="1">
      <alignment horizontal="center" vertical="top" wrapText="1"/>
    </xf>
    <xf numFmtId="0" fontId="0" fillId="15" borderId="143" xfId="0" applyFill="1" applyBorder="1" applyAlignment="1">
      <alignment horizontal="center" vertical="top" wrapText="1"/>
    </xf>
    <xf numFmtId="0" fontId="43" fillId="9" borderId="203" xfId="0" applyFont="1" applyFill="1" applyBorder="1" applyAlignment="1">
      <alignment wrapText="1"/>
    </xf>
    <xf numFmtId="0" fontId="43" fillId="9" borderId="165" xfId="0" applyFont="1" applyFill="1" applyBorder="1" applyAlignment="1">
      <alignment wrapText="1"/>
    </xf>
    <xf numFmtId="0" fontId="5" fillId="16" borderId="165" xfId="0" applyFont="1" applyFill="1" applyBorder="1" applyAlignment="1">
      <alignment horizontal="center" vertical="center" wrapText="1"/>
    </xf>
    <xf numFmtId="0" fontId="5" fillId="16" borderId="166" xfId="0" applyFont="1" applyFill="1" applyBorder="1" applyAlignment="1">
      <alignment horizontal="center" vertical="center" wrapText="1"/>
    </xf>
    <xf numFmtId="0" fontId="5" fillId="16" borderId="116" xfId="0" applyFont="1" applyFill="1" applyBorder="1" applyAlignment="1">
      <alignment horizontal="center" vertical="center" wrapText="1"/>
    </xf>
    <xf numFmtId="0" fontId="5" fillId="16" borderId="83" xfId="0" applyFont="1" applyFill="1" applyBorder="1" applyAlignment="1">
      <alignment horizontal="center" vertical="center" wrapText="1"/>
    </xf>
    <xf numFmtId="0" fontId="5" fillId="10" borderId="77" xfId="0" quotePrefix="1" applyFont="1" applyFill="1" applyBorder="1" applyAlignment="1">
      <alignment horizontal="center" vertical="center" wrapText="1"/>
    </xf>
    <xf numFmtId="0" fontId="5" fillId="10" borderId="80" xfId="0" quotePrefix="1" applyFont="1" applyFill="1" applyBorder="1" applyAlignment="1">
      <alignment horizontal="center" vertical="center" wrapText="1"/>
    </xf>
    <xf numFmtId="0" fontId="5" fillId="10" borderId="132" xfId="0" quotePrefix="1" applyFont="1" applyFill="1" applyBorder="1" applyAlignment="1">
      <alignment horizontal="center" vertical="center" wrapText="1"/>
    </xf>
    <xf numFmtId="0" fontId="5" fillId="15" borderId="203" xfId="0" applyFont="1" applyFill="1" applyBorder="1" applyAlignment="1">
      <alignment horizontal="center" vertical="top" wrapText="1"/>
    </xf>
    <xf numFmtId="0" fontId="6" fillId="0" borderId="204" xfId="0" applyFont="1" applyFill="1" applyBorder="1" applyAlignment="1">
      <alignment vertical="center" wrapText="1"/>
    </xf>
    <xf numFmtId="0" fontId="0" fillId="0" borderId="200" xfId="0" applyBorder="1" applyAlignment="1">
      <alignment wrapText="1"/>
    </xf>
    <xf numFmtId="0" fontId="5" fillId="15" borderId="203" xfId="0" quotePrefix="1" applyFont="1" applyFill="1" applyBorder="1" applyAlignment="1">
      <alignment horizontal="center" vertical="top" wrapText="1"/>
    </xf>
  </cellXfs>
  <cellStyles count="8">
    <cellStyle name="Comma" xfId="1" builtinId="3"/>
    <cellStyle name="Comma 2" xfId="2"/>
    <cellStyle name="Currency" xfId="3" builtinId="4"/>
    <cellStyle name="Currency 2" xfId="4"/>
    <cellStyle name="Normal" xfId="0" builtinId="0"/>
    <cellStyle name="Normal 2" xfId="5"/>
    <cellStyle name="Percent" xfId="6" builtinId="5"/>
    <cellStyle name="Percent 4" xfId="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101"/>
  <sheetViews>
    <sheetView tabSelected="1" zoomScale="80" zoomScaleNormal="80" zoomScaleSheetLayoutView="80" workbookViewId="0">
      <selection activeCell="F22" sqref="F22"/>
    </sheetView>
  </sheetViews>
  <sheetFormatPr defaultRowHeight="12.75" x14ac:dyDescent="0.2"/>
  <cols>
    <col min="1" max="1" width="20.85546875" style="310" customWidth="1"/>
    <col min="2" max="2" width="90.7109375" style="310" customWidth="1"/>
    <col min="3" max="3" width="18.28515625" style="310" customWidth="1"/>
    <col min="4" max="16384" width="9.140625" style="310"/>
  </cols>
  <sheetData>
    <row r="1" spans="1:2" ht="23.25" x14ac:dyDescent="0.2">
      <c r="A1" s="1424" t="s">
        <v>421</v>
      </c>
    </row>
    <row r="3" spans="1:2" ht="18" x14ac:dyDescent="0.2">
      <c r="A3" s="311" t="s">
        <v>420</v>
      </c>
      <c r="B3" s="312"/>
    </row>
    <row r="4" spans="1:2" x14ac:dyDescent="0.2">
      <c r="A4" s="963" t="s">
        <v>422</v>
      </c>
      <c r="B4" s="964"/>
    </row>
    <row r="5" spans="1:2" x14ac:dyDescent="0.2">
      <c r="A5" s="963" t="s">
        <v>424</v>
      </c>
      <c r="B5" s="964"/>
    </row>
    <row r="6" spans="1:2" x14ac:dyDescent="0.2">
      <c r="A6" s="1425" t="s">
        <v>423</v>
      </c>
      <c r="B6" s="1426"/>
    </row>
    <row r="8" spans="1:2" ht="18" x14ac:dyDescent="0.2">
      <c r="A8" s="311" t="s">
        <v>169</v>
      </c>
      <c r="B8" s="312"/>
    </row>
    <row r="9" spans="1:2" ht="15.75" x14ac:dyDescent="0.2">
      <c r="A9" s="1435" t="s">
        <v>170</v>
      </c>
      <c r="B9" s="1436"/>
    </row>
    <row r="10" spans="1:2" x14ac:dyDescent="0.2">
      <c r="A10" s="1437" t="s">
        <v>211</v>
      </c>
      <c r="B10" s="1438"/>
    </row>
    <row r="11" spans="1:2" x14ac:dyDescent="0.2">
      <c r="A11" s="1437" t="s">
        <v>300</v>
      </c>
      <c r="B11" s="1438"/>
    </row>
    <row r="12" spans="1:2" x14ac:dyDescent="0.2">
      <c r="A12" s="1437" t="s">
        <v>425</v>
      </c>
      <c r="B12" s="1438"/>
    </row>
    <row r="13" spans="1:2" x14ac:dyDescent="0.2">
      <c r="A13" s="1437" t="s">
        <v>426</v>
      </c>
      <c r="B13" s="1438"/>
    </row>
    <row r="14" spans="1:2" x14ac:dyDescent="0.2">
      <c r="A14" s="1437" t="s">
        <v>427</v>
      </c>
      <c r="B14" s="1438"/>
    </row>
    <row r="15" spans="1:2" x14ac:dyDescent="0.2">
      <c r="A15" s="1437" t="s">
        <v>428</v>
      </c>
      <c r="B15" s="1438"/>
    </row>
    <row r="16" spans="1:2" x14ac:dyDescent="0.2">
      <c r="A16" s="1437" t="s">
        <v>429</v>
      </c>
      <c r="B16" s="1438"/>
    </row>
    <row r="17" spans="1:2" x14ac:dyDescent="0.2">
      <c r="A17" s="963" t="s">
        <v>303</v>
      </c>
      <c r="B17" s="964"/>
    </row>
    <row r="18" spans="1:2" ht="15.75" x14ac:dyDescent="0.2">
      <c r="A18" s="1432" t="s">
        <v>171</v>
      </c>
      <c r="B18" s="1433"/>
    </row>
    <row r="19" spans="1:2" x14ac:dyDescent="0.2">
      <c r="A19" s="1429" t="s">
        <v>212</v>
      </c>
      <c r="B19" s="1430"/>
    </row>
    <row r="20" spans="1:2" x14ac:dyDescent="0.2">
      <c r="A20" s="1429" t="s">
        <v>213</v>
      </c>
      <c r="B20" s="1430"/>
    </row>
    <row r="21" spans="1:2" x14ac:dyDescent="0.2">
      <c r="A21" s="1434" t="s">
        <v>172</v>
      </c>
      <c r="B21" s="1430"/>
    </row>
    <row r="22" spans="1:2" x14ac:dyDescent="0.2">
      <c r="A22" s="1434"/>
      <c r="B22" s="1430"/>
    </row>
    <row r="23" spans="1:2" ht="15.75" x14ac:dyDescent="0.2">
      <c r="A23" s="1432" t="s">
        <v>173</v>
      </c>
      <c r="B23" s="1433"/>
    </row>
    <row r="24" spans="1:2" x14ac:dyDescent="0.2">
      <c r="A24" s="1429" t="s">
        <v>214</v>
      </c>
      <c r="B24" s="1430"/>
    </row>
    <row r="25" spans="1:2" x14ac:dyDescent="0.2">
      <c r="A25" s="1429" t="s">
        <v>215</v>
      </c>
      <c r="B25" s="1430"/>
    </row>
    <row r="26" spans="1:2" x14ac:dyDescent="0.2">
      <c r="A26" s="1429" t="s">
        <v>216</v>
      </c>
      <c r="B26" s="1430"/>
    </row>
    <row r="27" spans="1:2" x14ac:dyDescent="0.2">
      <c r="A27" s="961"/>
      <c r="B27" s="962"/>
    </row>
    <row r="28" spans="1:2" x14ac:dyDescent="0.2">
      <c r="A28" s="1434" t="s">
        <v>174</v>
      </c>
      <c r="B28" s="1430"/>
    </row>
    <row r="29" spans="1:2" x14ac:dyDescent="0.2">
      <c r="A29" s="1434"/>
      <c r="B29" s="1430"/>
    </row>
    <row r="30" spans="1:2" x14ac:dyDescent="0.2">
      <c r="A30" s="1434" t="s">
        <v>175</v>
      </c>
      <c r="B30" s="1430"/>
    </row>
    <row r="31" spans="1:2" x14ac:dyDescent="0.2">
      <c r="A31" s="1427" t="s">
        <v>176</v>
      </c>
      <c r="B31" s="1428"/>
    </row>
    <row r="32" spans="1:2" ht="80.25" customHeight="1" x14ac:dyDescent="0.2">
      <c r="A32" s="1431" t="s">
        <v>433</v>
      </c>
      <c r="B32" s="1428"/>
    </row>
    <row r="33" spans="1:3" x14ac:dyDescent="0.2">
      <c r="A33" s="1427" t="s">
        <v>177</v>
      </c>
      <c r="B33" s="1428"/>
    </row>
    <row r="34" spans="1:3" x14ac:dyDescent="0.2">
      <c r="A34" s="1427"/>
      <c r="B34" s="1428"/>
    </row>
    <row r="35" spans="1:3" x14ac:dyDescent="0.2">
      <c r="A35" s="1427" t="s">
        <v>178</v>
      </c>
      <c r="B35" s="1428"/>
    </row>
    <row r="36" spans="1:3" x14ac:dyDescent="0.2">
      <c r="A36" s="1427" t="s">
        <v>179</v>
      </c>
      <c r="B36" s="1428"/>
    </row>
    <row r="37" spans="1:3" x14ac:dyDescent="0.2">
      <c r="A37" s="1427"/>
      <c r="B37" s="1428"/>
    </row>
    <row r="38" spans="1:3" ht="18" x14ac:dyDescent="0.2">
      <c r="A38" s="1211" t="s">
        <v>343</v>
      </c>
      <c r="B38" s="1212"/>
    </row>
    <row r="39" spans="1:3" ht="15.75" x14ac:dyDescent="0.2">
      <c r="A39" s="1432" t="s">
        <v>301</v>
      </c>
      <c r="B39" s="1433"/>
    </row>
    <row r="40" spans="1:3" x14ac:dyDescent="0.2">
      <c r="A40" s="1439" t="s">
        <v>302</v>
      </c>
      <c r="B40" s="1440"/>
    </row>
    <row r="41" spans="1:3" s="566" customFormat="1" x14ac:dyDescent="0.2">
      <c r="A41" s="567" t="s">
        <v>140</v>
      </c>
      <c r="B41" s="568" t="s">
        <v>220</v>
      </c>
    </row>
    <row r="42" spans="1:3" s="566" customFormat="1" x14ac:dyDescent="0.2">
      <c r="A42" s="569" t="s">
        <v>221</v>
      </c>
      <c r="B42" s="565" t="s">
        <v>222</v>
      </c>
    </row>
    <row r="43" spans="1:3" s="566" customFormat="1" ht="28.5" customHeight="1" x14ac:dyDescent="0.2">
      <c r="A43" s="564" t="s">
        <v>223</v>
      </c>
      <c r="B43" s="1247" t="s">
        <v>364</v>
      </c>
    </row>
    <row r="44" spans="1:3" s="566" customFormat="1" ht="25.5" x14ac:dyDescent="0.2">
      <c r="A44" s="569" t="s">
        <v>224</v>
      </c>
      <c r="B44" s="565" t="s">
        <v>363</v>
      </c>
    </row>
    <row r="45" spans="1:3" s="566" customFormat="1" ht="25.5" x14ac:dyDescent="0.2">
      <c r="A45" s="569" t="s">
        <v>356</v>
      </c>
      <c r="B45" s="1247" t="s">
        <v>365</v>
      </c>
    </row>
    <row r="46" spans="1:3" s="566" customFormat="1" x14ac:dyDescent="0.2">
      <c r="A46" s="569" t="s">
        <v>225</v>
      </c>
      <c r="B46" s="565" t="s">
        <v>228</v>
      </c>
    </row>
    <row r="47" spans="1:3" x14ac:dyDescent="0.2">
      <c r="A47" s="564" t="s">
        <v>226</v>
      </c>
      <c r="B47" s="565" t="s">
        <v>227</v>
      </c>
      <c r="C47" s="566"/>
    </row>
    <row r="48" spans="1:3" ht="15.75" x14ac:dyDescent="0.2">
      <c r="A48" s="316" t="s">
        <v>180</v>
      </c>
      <c r="B48" s="316" t="s">
        <v>132</v>
      </c>
    </row>
    <row r="49" spans="1:3" x14ac:dyDescent="0.2">
      <c r="A49" s="314" t="s">
        <v>217</v>
      </c>
      <c r="B49" s="558" t="s">
        <v>218</v>
      </c>
    </row>
    <row r="50" spans="1:3" ht="29.25" customHeight="1" x14ac:dyDescent="0.2">
      <c r="A50" s="1372" t="s">
        <v>353</v>
      </c>
      <c r="B50" s="1373" t="s">
        <v>372</v>
      </c>
    </row>
    <row r="51" spans="1:3" x14ac:dyDescent="0.2">
      <c r="A51" s="313" t="s">
        <v>87</v>
      </c>
      <c r="B51" s="559" t="s">
        <v>274</v>
      </c>
    </row>
    <row r="52" spans="1:3" ht="25.5" x14ac:dyDescent="0.2">
      <c r="A52" s="315"/>
      <c r="B52" s="560" t="s">
        <v>275</v>
      </c>
    </row>
    <row r="53" spans="1:3" x14ac:dyDescent="0.2">
      <c r="A53" s="313" t="s">
        <v>81</v>
      </c>
      <c r="B53" s="559" t="s">
        <v>304</v>
      </c>
    </row>
    <row r="54" spans="1:3" x14ac:dyDescent="0.2">
      <c r="A54" s="562" t="s">
        <v>219</v>
      </c>
      <c r="B54" s="559" t="s">
        <v>305</v>
      </c>
    </row>
    <row r="55" spans="1:3" s="566" customFormat="1" x14ac:dyDescent="0.2">
      <c r="A55" s="562" t="s">
        <v>229</v>
      </c>
      <c r="B55" s="559" t="s">
        <v>230</v>
      </c>
      <c r="C55" s="310"/>
    </row>
    <row r="56" spans="1:3" s="566" customFormat="1" ht="25.5" x14ac:dyDescent="0.2">
      <c r="A56" s="564" t="s">
        <v>161</v>
      </c>
      <c r="B56" s="565" t="s">
        <v>230</v>
      </c>
    </row>
    <row r="57" spans="1:3" ht="38.25" x14ac:dyDescent="0.2">
      <c r="A57" s="564" t="s">
        <v>160</v>
      </c>
      <c r="B57" s="565" t="s">
        <v>231</v>
      </c>
      <c r="C57" s="566"/>
    </row>
    <row r="58" spans="1:3" ht="53.25" x14ac:dyDescent="0.2">
      <c r="A58" s="569" t="s">
        <v>159</v>
      </c>
      <c r="B58" s="563" t="s">
        <v>232</v>
      </c>
    </row>
    <row r="59" spans="1:3" s="566" customFormat="1" ht="25.5" x14ac:dyDescent="0.2">
      <c r="A59" s="564" t="s">
        <v>154</v>
      </c>
      <c r="B59" s="565" t="s">
        <v>306</v>
      </c>
      <c r="C59" s="310"/>
    </row>
    <row r="60" spans="1:3" ht="30" x14ac:dyDescent="0.2">
      <c r="A60" s="571" t="s">
        <v>156</v>
      </c>
      <c r="B60" s="572" t="s">
        <v>233</v>
      </c>
      <c r="C60" s="566"/>
    </row>
    <row r="62" spans="1:3" s="566" customFormat="1" ht="31.5" x14ac:dyDescent="0.2">
      <c r="A62" s="975" t="s">
        <v>307</v>
      </c>
      <c r="B62" s="975" t="s">
        <v>308</v>
      </c>
      <c r="C62" s="317" t="s">
        <v>181</v>
      </c>
    </row>
    <row r="63" spans="1:3" x14ac:dyDescent="0.2">
      <c r="A63" s="573" t="s">
        <v>182</v>
      </c>
      <c r="B63" s="1445" t="s">
        <v>183</v>
      </c>
      <c r="C63" s="1446"/>
    </row>
    <row r="64" spans="1:3" ht="102" x14ac:dyDescent="0.2">
      <c r="A64" s="574" t="s">
        <v>380</v>
      </c>
      <c r="B64" s="578" t="s">
        <v>245</v>
      </c>
      <c r="C64" s="320" t="s">
        <v>242</v>
      </c>
    </row>
    <row r="65" spans="1:3" ht="72" customHeight="1" x14ac:dyDescent="0.2">
      <c r="A65" s="574" t="s">
        <v>381</v>
      </c>
      <c r="B65" s="578" t="s">
        <v>309</v>
      </c>
      <c r="C65" s="320" t="s">
        <v>243</v>
      </c>
    </row>
    <row r="66" spans="1:3" x14ac:dyDescent="0.2">
      <c r="A66" s="321" t="s">
        <v>184</v>
      </c>
      <c r="B66" s="1447" t="s">
        <v>185</v>
      </c>
      <c r="C66" s="1448"/>
    </row>
    <row r="67" spans="1:3" ht="95.25" customHeight="1" x14ac:dyDescent="0.2">
      <c r="A67" s="564" t="s">
        <v>378</v>
      </c>
      <c r="B67" s="319" t="s">
        <v>244</v>
      </c>
      <c r="C67" s="320" t="s">
        <v>186</v>
      </c>
    </row>
    <row r="68" spans="1:3" ht="84.75" customHeight="1" x14ac:dyDescent="0.2">
      <c r="A68" s="574" t="s">
        <v>379</v>
      </c>
      <c r="B68" s="578" t="s">
        <v>246</v>
      </c>
      <c r="C68" s="320" t="s">
        <v>186</v>
      </c>
    </row>
    <row r="69" spans="1:3" ht="68.25" customHeight="1" x14ac:dyDescent="0.2">
      <c r="A69" s="574" t="s">
        <v>382</v>
      </c>
      <c r="B69" s="579" t="s">
        <v>366</v>
      </c>
      <c r="C69" s="320" t="s">
        <v>234</v>
      </c>
    </row>
    <row r="70" spans="1:3" ht="70.5" customHeight="1" x14ac:dyDescent="0.2">
      <c r="A70" s="318" t="s">
        <v>362</v>
      </c>
      <c r="B70" s="1370" t="s">
        <v>373</v>
      </c>
      <c r="C70" s="320"/>
    </row>
    <row r="71" spans="1:3" ht="89.25" x14ac:dyDescent="0.2">
      <c r="A71" s="318" t="s">
        <v>310</v>
      </c>
      <c r="B71" s="579" t="s">
        <v>319</v>
      </c>
      <c r="C71" s="320"/>
    </row>
    <row r="72" spans="1:3" x14ac:dyDescent="0.2">
      <c r="A72" s="322"/>
    </row>
    <row r="73" spans="1:3" ht="18" x14ac:dyDescent="0.2">
      <c r="A73" s="1213" t="s">
        <v>344</v>
      </c>
      <c r="B73" s="1214"/>
    </row>
    <row r="74" spans="1:3" ht="15.75" x14ac:dyDescent="0.2">
      <c r="A74" s="1449" t="s">
        <v>311</v>
      </c>
      <c r="B74" s="1450"/>
    </row>
    <row r="75" spans="1:3" x14ac:dyDescent="0.2">
      <c r="A75" s="1439" t="s">
        <v>430</v>
      </c>
      <c r="B75" s="1440"/>
    </row>
    <row r="76" spans="1:3" ht="48" customHeight="1" x14ac:dyDescent="0.2">
      <c r="A76" s="564" t="s">
        <v>369</v>
      </c>
      <c r="B76" s="1371" t="s">
        <v>370</v>
      </c>
    </row>
    <row r="77" spans="1:3" ht="25.5" x14ac:dyDescent="0.2">
      <c r="A77" s="564" t="s">
        <v>223</v>
      </c>
      <c r="B77" s="565" t="s">
        <v>367</v>
      </c>
    </row>
    <row r="78" spans="1:3" ht="51" x14ac:dyDescent="0.2">
      <c r="A78" s="569" t="s">
        <v>224</v>
      </c>
      <c r="B78" s="565" t="s">
        <v>318</v>
      </c>
    </row>
    <row r="79" spans="1:3" x14ac:dyDescent="0.2">
      <c r="A79" s="569" t="s">
        <v>225</v>
      </c>
      <c r="B79" s="565" t="s">
        <v>228</v>
      </c>
    </row>
    <row r="80" spans="1:3" x14ac:dyDescent="0.2">
      <c r="A80" s="564" t="s">
        <v>226</v>
      </c>
      <c r="B80" s="565" t="s">
        <v>227</v>
      </c>
    </row>
    <row r="81" spans="1:2" x14ac:dyDescent="0.2">
      <c r="A81" s="564" t="s">
        <v>289</v>
      </c>
      <c r="B81" s="565" t="s">
        <v>290</v>
      </c>
    </row>
    <row r="82" spans="1:2" x14ac:dyDescent="0.2">
      <c r="A82" s="564" t="s">
        <v>291</v>
      </c>
      <c r="B82" s="565" t="s">
        <v>292</v>
      </c>
    </row>
    <row r="83" spans="1:2" x14ac:dyDescent="0.2">
      <c r="A83" s="564" t="s">
        <v>282</v>
      </c>
      <c r="B83" s="565" t="s">
        <v>283</v>
      </c>
    </row>
    <row r="84" spans="1:2" ht="25.5" x14ac:dyDescent="0.2">
      <c r="A84" s="564" t="s">
        <v>284</v>
      </c>
      <c r="B84" s="565" t="s">
        <v>285</v>
      </c>
    </row>
    <row r="85" spans="1:2" ht="25.5" x14ac:dyDescent="0.2">
      <c r="A85" s="564" t="s">
        <v>286</v>
      </c>
      <c r="B85" s="565" t="s">
        <v>313</v>
      </c>
    </row>
    <row r="86" spans="1:2" ht="25.5" x14ac:dyDescent="0.2">
      <c r="A86" s="564" t="s">
        <v>37</v>
      </c>
      <c r="B86" s="565" t="s">
        <v>314</v>
      </c>
    </row>
    <row r="87" spans="1:2" ht="13.5" thickBot="1" x14ac:dyDescent="0.25">
      <c r="A87" s="564" t="s">
        <v>38</v>
      </c>
      <c r="B87" s="565" t="s">
        <v>287</v>
      </c>
    </row>
    <row r="88" spans="1:2" ht="15.75" x14ac:dyDescent="0.2">
      <c r="A88" s="1215" t="s">
        <v>345</v>
      </c>
      <c r="B88" s="1216"/>
    </row>
    <row r="89" spans="1:2" ht="87" customHeight="1" thickBot="1" x14ac:dyDescent="0.25">
      <c r="A89" s="1217"/>
      <c r="B89" s="565" t="s">
        <v>346</v>
      </c>
    </row>
    <row r="90" spans="1:2" ht="15.75" x14ac:dyDescent="0.2">
      <c r="A90" s="1218" t="s">
        <v>347</v>
      </c>
      <c r="B90" s="1219"/>
    </row>
    <row r="91" spans="1:2" ht="15.75" x14ac:dyDescent="0.2">
      <c r="A91" s="316" t="s">
        <v>180</v>
      </c>
      <c r="B91" s="316" t="s">
        <v>132</v>
      </c>
    </row>
    <row r="92" spans="1:2" ht="25.5" x14ac:dyDescent="0.2">
      <c r="A92" s="1441" t="s">
        <v>371</v>
      </c>
      <c r="B92" s="876" t="s">
        <v>315</v>
      </c>
    </row>
    <row r="93" spans="1:2" ht="32.25" customHeight="1" x14ac:dyDescent="0.2">
      <c r="A93" s="1442"/>
      <c r="B93" s="876" t="s">
        <v>368</v>
      </c>
    </row>
    <row r="94" spans="1:2" ht="42" customHeight="1" x14ac:dyDescent="0.2">
      <c r="A94" s="1443"/>
      <c r="B94" s="876" t="s">
        <v>276</v>
      </c>
    </row>
    <row r="95" spans="1:2" ht="38.25" x14ac:dyDescent="0.2">
      <c r="A95" s="877" t="s">
        <v>277</v>
      </c>
      <c r="B95" s="559" t="s">
        <v>316</v>
      </c>
    </row>
    <row r="96" spans="1:2" ht="51" x14ac:dyDescent="0.2">
      <c r="A96" s="877" t="s">
        <v>278</v>
      </c>
      <c r="B96" s="559" t="s">
        <v>279</v>
      </c>
    </row>
    <row r="97" spans="1:2" ht="15.75" x14ac:dyDescent="0.2">
      <c r="A97" s="1220" t="s">
        <v>348</v>
      </c>
      <c r="B97" s="1221"/>
    </row>
    <row r="98" spans="1:2" ht="15.75" x14ac:dyDescent="0.2">
      <c r="A98" s="1444" t="s">
        <v>312</v>
      </c>
      <c r="B98" s="1433"/>
    </row>
    <row r="99" spans="1:2" ht="19.5" customHeight="1" x14ac:dyDescent="0.2">
      <c r="A99" s="316" t="s">
        <v>180</v>
      </c>
      <c r="B99" s="316" t="s">
        <v>132</v>
      </c>
    </row>
    <row r="100" spans="1:2" ht="106.5" customHeight="1" x14ac:dyDescent="0.2">
      <c r="A100" s="878" t="s">
        <v>280</v>
      </c>
      <c r="B100" s="563" t="s">
        <v>349</v>
      </c>
    </row>
    <row r="101" spans="1:2" ht="25.5" x14ac:dyDescent="0.2">
      <c r="A101" s="574" t="s">
        <v>281</v>
      </c>
      <c r="B101" s="879" t="s">
        <v>317</v>
      </c>
    </row>
  </sheetData>
  <sheetProtection sheet="1" objects="1" scenarios="1"/>
  <mergeCells count="35">
    <mergeCell ref="A98:B98"/>
    <mergeCell ref="A40:B40"/>
    <mergeCell ref="B63:C63"/>
    <mergeCell ref="B66:C66"/>
    <mergeCell ref="A74:B74"/>
    <mergeCell ref="A14:B14"/>
    <mergeCell ref="A15:B15"/>
    <mergeCell ref="A16:B16"/>
    <mergeCell ref="A18:B18"/>
    <mergeCell ref="A75:B75"/>
    <mergeCell ref="A92:A94"/>
    <mergeCell ref="A36:B36"/>
    <mergeCell ref="A37:B37"/>
    <mergeCell ref="A39:B39"/>
    <mergeCell ref="A9:B9"/>
    <mergeCell ref="A10:B10"/>
    <mergeCell ref="A11:B11"/>
    <mergeCell ref="A12:B12"/>
    <mergeCell ref="A13:B13"/>
    <mergeCell ref="A20:B20"/>
    <mergeCell ref="A21:B21"/>
    <mergeCell ref="A19:B19"/>
    <mergeCell ref="A23:B23"/>
    <mergeCell ref="A28:B28"/>
    <mergeCell ref="A29:B29"/>
    <mergeCell ref="A30:B30"/>
    <mergeCell ref="A35:B35"/>
    <mergeCell ref="A22:B22"/>
    <mergeCell ref="A33:B33"/>
    <mergeCell ref="A34:B34"/>
    <mergeCell ref="A31:B31"/>
    <mergeCell ref="A24:B24"/>
    <mergeCell ref="A25:B25"/>
    <mergeCell ref="A26:B26"/>
    <mergeCell ref="A32:B32"/>
  </mergeCells>
  <pageMargins left="0.70866141732283472" right="0.70866141732283472" top="0.74803149606299213" bottom="0.74803149606299213" header="0.31496062992125984" footer="0.31496062992125984"/>
  <pageSetup paperSize="9" scale="6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2" sqref="B2"/>
    </sheetView>
  </sheetViews>
  <sheetFormatPr defaultRowHeight="12.75" x14ac:dyDescent="0.2"/>
  <sheetData>
    <row r="1" spans="1:2" x14ac:dyDescent="0.2">
      <c r="A1" s="1422" t="s">
        <v>225</v>
      </c>
    </row>
    <row r="2" spans="1:2" x14ac:dyDescent="0.2">
      <c r="A2" t="s">
        <v>415</v>
      </c>
      <c r="B2" t="s">
        <v>416</v>
      </c>
    </row>
  </sheetData>
  <sheetProtection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A8" sqref="A8"/>
    </sheetView>
  </sheetViews>
  <sheetFormatPr defaultRowHeight="12.75" x14ac:dyDescent="0.2"/>
  <sheetData>
    <row r="1" spans="1:2" x14ac:dyDescent="0.2">
      <c r="A1" s="1422" t="s">
        <v>417</v>
      </c>
    </row>
    <row r="2" spans="1:2" x14ac:dyDescent="0.2">
      <c r="A2" s="1423" t="s">
        <v>415</v>
      </c>
      <c r="B2" s="1423" t="s">
        <v>418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84"/>
  <sheetViews>
    <sheetView view="pageBreakPreview" zoomScale="80" zoomScaleNormal="100" zoomScaleSheetLayoutView="80" workbookViewId="0">
      <selection sqref="A1:B3"/>
    </sheetView>
  </sheetViews>
  <sheetFormatPr defaultRowHeight="12.75" x14ac:dyDescent="0.2"/>
  <cols>
    <col min="1" max="1" width="46.42578125" customWidth="1"/>
    <col min="2" max="2" width="65.28515625" customWidth="1"/>
  </cols>
  <sheetData>
    <row r="1" spans="1:4" ht="13.5" customHeight="1" x14ac:dyDescent="0.2">
      <c r="A1" s="1451" t="s">
        <v>14</v>
      </c>
      <c r="B1" s="1452"/>
      <c r="C1" s="1"/>
      <c r="D1" s="1"/>
    </row>
    <row r="2" spans="1:4" x14ac:dyDescent="0.2">
      <c r="A2" s="1453"/>
      <c r="B2" s="1454"/>
      <c r="C2" s="1"/>
      <c r="D2" s="1"/>
    </row>
    <row r="3" spans="1:4" ht="13.5" thickBot="1" x14ac:dyDescent="0.25">
      <c r="A3" s="1455"/>
      <c r="B3" s="1456"/>
      <c r="C3" s="1"/>
      <c r="D3" s="1"/>
    </row>
    <row r="4" spans="1:4" x14ac:dyDescent="0.2">
      <c r="A4" s="1"/>
      <c r="B4" s="1"/>
      <c r="C4" s="1"/>
      <c r="D4" s="1"/>
    </row>
    <row r="5" spans="1:4" ht="25.5" customHeight="1" x14ac:dyDescent="0.2">
      <c r="A5" s="1457" t="s">
        <v>384</v>
      </c>
      <c r="B5" s="1457"/>
      <c r="C5" s="46"/>
      <c r="D5" s="46"/>
    </row>
    <row r="6" spans="1:4" x14ac:dyDescent="0.2">
      <c r="A6" s="45"/>
      <c r="B6" s="46"/>
      <c r="C6" s="46"/>
      <c r="D6" s="46"/>
    </row>
    <row r="7" spans="1:4" x14ac:dyDescent="0.2">
      <c r="A7" s="156" t="s">
        <v>108</v>
      </c>
      <c r="B7" s="1"/>
      <c r="C7" s="1"/>
      <c r="D7" s="1"/>
    </row>
    <row r="8" spans="1:4" ht="13.5" thickBot="1" x14ac:dyDescent="0.25">
      <c r="A8" s="45"/>
      <c r="B8" s="1"/>
      <c r="C8" s="1"/>
      <c r="D8" s="1"/>
    </row>
    <row r="9" spans="1:4" ht="13.5" thickBot="1" x14ac:dyDescent="0.25">
      <c r="A9" s="157" t="s">
        <v>109</v>
      </c>
      <c r="B9" s="158" t="s">
        <v>110</v>
      </c>
      <c r="C9" s="1"/>
      <c r="D9" s="1"/>
    </row>
    <row r="10" spans="1:4" ht="26.25" thickBot="1" x14ac:dyDescent="0.25">
      <c r="A10" s="159" t="s">
        <v>111</v>
      </c>
      <c r="B10" s="415"/>
      <c r="C10" s="1"/>
      <c r="D10" s="1"/>
    </row>
    <row r="11" spans="1:4" ht="39" thickBot="1" x14ac:dyDescent="0.25">
      <c r="A11" s="581" t="s">
        <v>112</v>
      </c>
      <c r="B11" s="415"/>
      <c r="C11" s="1"/>
      <c r="D11" s="1"/>
    </row>
    <row r="12" spans="1:4" ht="26.25" thickBot="1" x14ac:dyDescent="0.25">
      <c r="A12" s="159" t="s">
        <v>113</v>
      </c>
      <c r="B12" s="415"/>
      <c r="C12" s="1"/>
      <c r="D12" s="1"/>
    </row>
    <row r="13" spans="1:4" ht="26.25" thickBot="1" x14ac:dyDescent="0.25">
      <c r="A13" s="159" t="s">
        <v>114</v>
      </c>
      <c r="B13" s="415"/>
      <c r="C13" s="1"/>
      <c r="D13" s="1"/>
    </row>
    <row r="14" spans="1:4" ht="26.25" thickBot="1" x14ac:dyDescent="0.25">
      <c r="A14" s="159" t="s">
        <v>115</v>
      </c>
      <c r="B14" s="415"/>
      <c r="C14" s="1"/>
      <c r="D14" s="1"/>
    </row>
    <row r="15" spans="1:4" ht="13.5" thickBot="1" x14ac:dyDescent="0.25">
      <c r="A15" s="161"/>
      <c r="B15" s="162"/>
      <c r="C15" s="1"/>
      <c r="D15" s="1"/>
    </row>
    <row r="16" spans="1:4" ht="53.25" customHeight="1" thickBot="1" x14ac:dyDescent="0.25">
      <c r="A16" s="1458" t="s">
        <v>385</v>
      </c>
      <c r="B16" s="1459"/>
      <c r="C16" s="1"/>
      <c r="D16" s="1"/>
    </row>
    <row r="17" spans="1:4" ht="13.5" thickBot="1" x14ac:dyDescent="0.25">
      <c r="A17" s="161"/>
      <c r="B17" s="162"/>
      <c r="C17" s="1"/>
      <c r="D17" s="1"/>
    </row>
    <row r="18" spans="1:4" ht="26.25" customHeight="1" thickBot="1" x14ac:dyDescent="0.25">
      <c r="A18" s="1460" t="s">
        <v>131</v>
      </c>
      <c r="B18" s="1461"/>
      <c r="C18" s="1"/>
      <c r="D18" s="1"/>
    </row>
    <row r="19" spans="1:4" ht="13.5" thickBot="1" x14ac:dyDescent="0.25">
      <c r="A19" s="161"/>
      <c r="B19" s="162"/>
      <c r="C19" s="1"/>
      <c r="D19" s="1"/>
    </row>
    <row r="20" spans="1:4" ht="51.75" thickBot="1" x14ac:dyDescent="0.25">
      <c r="A20" s="163" t="s">
        <v>263</v>
      </c>
      <c r="B20" s="415"/>
      <c r="C20" s="1"/>
      <c r="D20" s="1"/>
    </row>
    <row r="21" spans="1:4" ht="13.5" thickBot="1" x14ac:dyDescent="0.25">
      <c r="A21" s="161"/>
      <c r="B21" s="162"/>
    </row>
    <row r="22" spans="1:4" ht="39" thickBot="1" x14ac:dyDescent="0.25">
      <c r="A22" s="163" t="s">
        <v>116</v>
      </c>
      <c r="B22" s="160"/>
    </row>
    <row r="23" spans="1:4" ht="13.5" thickBot="1" x14ac:dyDescent="0.25">
      <c r="A23" s="164" t="s">
        <v>80</v>
      </c>
      <c r="B23" s="415"/>
    </row>
    <row r="24" spans="1:4" ht="13.5" thickBot="1" x14ac:dyDescent="0.25">
      <c r="A24" s="165" t="s">
        <v>117</v>
      </c>
      <c r="B24" s="415"/>
    </row>
    <row r="25" spans="1:4" ht="13.5" thickBot="1" x14ac:dyDescent="0.25">
      <c r="A25" s="1377" t="s">
        <v>383</v>
      </c>
      <c r="B25" s="415"/>
    </row>
    <row r="26" spans="1:4" ht="39" thickBot="1" x14ac:dyDescent="0.25">
      <c r="A26" s="164" t="s">
        <v>118</v>
      </c>
      <c r="B26" s="415"/>
    </row>
    <row r="27" spans="1:4" ht="13.5" thickBot="1" x14ac:dyDescent="0.25">
      <c r="A27" s="116"/>
      <c r="B27" s="162"/>
    </row>
    <row r="28" spans="1:4" ht="32.25" customHeight="1" thickBot="1" x14ac:dyDescent="0.25">
      <c r="A28" s="1462" t="s">
        <v>386</v>
      </c>
      <c r="B28" s="1463"/>
    </row>
    <row r="29" spans="1:4" ht="13.5" thickBot="1" x14ac:dyDescent="0.25">
      <c r="A29" s="116"/>
      <c r="B29" s="162"/>
    </row>
    <row r="30" spans="1:4" ht="26.25" thickBot="1" x14ac:dyDescent="0.25">
      <c r="A30" s="163" t="s">
        <v>119</v>
      </c>
      <c r="B30" s="415"/>
    </row>
    <row r="31" spans="1:4" ht="13.5" thickBot="1" x14ac:dyDescent="0.25">
      <c r="A31" s="180" t="s">
        <v>138</v>
      </c>
    </row>
    <row r="32" spans="1:4" x14ac:dyDescent="0.2">
      <c r="A32" s="183" t="s">
        <v>375</v>
      </c>
      <c r="B32" s="181"/>
    </row>
    <row r="33" spans="1:2" ht="13.5" thickBot="1" x14ac:dyDescent="0.25">
      <c r="A33" s="124" t="s">
        <v>132</v>
      </c>
      <c r="B33" s="182" t="s">
        <v>133</v>
      </c>
    </row>
    <row r="34" spans="1:2" x14ac:dyDescent="0.2">
      <c r="A34" s="415"/>
      <c r="B34" s="415"/>
    </row>
    <row r="35" spans="1:2" x14ac:dyDescent="0.2">
      <c r="A35" s="415"/>
      <c r="B35" s="415"/>
    </row>
    <row r="36" spans="1:2" x14ac:dyDescent="0.2">
      <c r="A36" s="415"/>
      <c r="B36" s="415"/>
    </row>
    <row r="37" spans="1:2" x14ac:dyDescent="0.2">
      <c r="A37" s="415"/>
      <c r="B37" s="415"/>
    </row>
    <row r="38" spans="1:2" x14ac:dyDescent="0.2">
      <c r="A38" s="415"/>
      <c r="B38" s="415"/>
    </row>
    <row r="39" spans="1:2" x14ac:dyDescent="0.2">
      <c r="A39" s="415"/>
      <c r="B39" s="415"/>
    </row>
    <row r="40" spans="1:2" x14ac:dyDescent="0.2">
      <c r="A40" s="415"/>
      <c r="B40" s="415"/>
    </row>
    <row r="41" spans="1:2" x14ac:dyDescent="0.2">
      <c r="A41" s="415"/>
      <c r="B41" s="415"/>
    </row>
    <row r="42" spans="1:2" x14ac:dyDescent="0.2">
      <c r="A42" s="415"/>
      <c r="B42" s="415"/>
    </row>
    <row r="43" spans="1:2" x14ac:dyDescent="0.2">
      <c r="A43" s="415"/>
      <c r="B43" s="415"/>
    </row>
    <row r="44" spans="1:2" x14ac:dyDescent="0.2">
      <c r="A44" s="415"/>
      <c r="B44" s="415"/>
    </row>
    <row r="45" spans="1:2" x14ac:dyDescent="0.2">
      <c r="A45" s="415"/>
      <c r="B45" s="415"/>
    </row>
    <row r="46" spans="1:2" x14ac:dyDescent="0.2">
      <c r="A46" s="415"/>
      <c r="B46" s="415"/>
    </row>
    <row r="47" spans="1:2" x14ac:dyDescent="0.2">
      <c r="A47" s="415"/>
      <c r="B47" s="415"/>
    </row>
    <row r="48" spans="1:2" x14ac:dyDescent="0.2">
      <c r="A48" s="415"/>
      <c r="B48" s="415"/>
    </row>
    <row r="49" spans="1:2" ht="13.5" thickBot="1" x14ac:dyDescent="0.25"/>
    <row r="50" spans="1:2" x14ac:dyDescent="0.2">
      <c r="A50" s="183" t="s">
        <v>134</v>
      </c>
      <c r="B50" s="181"/>
    </row>
    <row r="51" spans="1:2" ht="13.5" thickBot="1" x14ac:dyDescent="0.25">
      <c r="A51" s="124" t="s">
        <v>132</v>
      </c>
      <c r="B51" s="182" t="s">
        <v>137</v>
      </c>
    </row>
    <row r="52" spans="1:2" x14ac:dyDescent="0.2">
      <c r="A52" s="415"/>
      <c r="B52" s="415"/>
    </row>
    <row r="53" spans="1:2" x14ac:dyDescent="0.2">
      <c r="A53" s="415"/>
      <c r="B53" s="415"/>
    </row>
    <row r="54" spans="1:2" x14ac:dyDescent="0.2">
      <c r="A54" s="415"/>
      <c r="B54" s="415"/>
    </row>
    <row r="55" spans="1:2" x14ac:dyDescent="0.2">
      <c r="A55" s="415"/>
      <c r="B55" s="415"/>
    </row>
    <row r="56" spans="1:2" x14ac:dyDescent="0.2">
      <c r="A56" s="415"/>
      <c r="B56" s="415"/>
    </row>
    <row r="57" spans="1:2" x14ac:dyDescent="0.2">
      <c r="A57" s="415"/>
      <c r="B57" s="415"/>
    </row>
    <row r="58" spans="1:2" x14ac:dyDescent="0.2">
      <c r="A58" s="415"/>
      <c r="B58" s="415"/>
    </row>
    <row r="59" spans="1:2" x14ac:dyDescent="0.2">
      <c r="A59" s="415"/>
      <c r="B59" s="415"/>
    </row>
    <row r="60" spans="1:2" x14ac:dyDescent="0.2">
      <c r="A60" s="415"/>
      <c r="B60" s="415"/>
    </row>
    <row r="61" spans="1:2" x14ac:dyDescent="0.2">
      <c r="A61" s="415"/>
      <c r="B61" s="415"/>
    </row>
    <row r="62" spans="1:2" x14ac:dyDescent="0.2">
      <c r="A62" s="415"/>
      <c r="B62" s="415"/>
    </row>
    <row r="63" spans="1:2" x14ac:dyDescent="0.2">
      <c r="A63" s="415"/>
      <c r="B63" s="415"/>
    </row>
    <row r="64" spans="1:2" x14ac:dyDescent="0.2">
      <c r="A64" s="415"/>
      <c r="B64" s="415"/>
    </row>
    <row r="65" spans="1:2" x14ac:dyDescent="0.2">
      <c r="A65" s="415"/>
      <c r="B65" s="415"/>
    </row>
    <row r="66" spans="1:2" x14ac:dyDescent="0.2">
      <c r="A66" s="415"/>
      <c r="B66" s="415"/>
    </row>
    <row r="67" spans="1:2" ht="13.5" thickBot="1" x14ac:dyDescent="0.25"/>
    <row r="68" spans="1:2" x14ac:dyDescent="0.2">
      <c r="A68" s="183" t="s">
        <v>135</v>
      </c>
      <c r="B68" s="181"/>
    </row>
    <row r="69" spans="1:2" ht="13.5" thickBot="1" x14ac:dyDescent="0.25">
      <c r="A69" s="124" t="s">
        <v>132</v>
      </c>
      <c r="B69" s="182" t="s">
        <v>136</v>
      </c>
    </row>
    <row r="70" spans="1:2" x14ac:dyDescent="0.2">
      <c r="A70" s="415"/>
      <c r="B70" s="415"/>
    </row>
    <row r="71" spans="1:2" x14ac:dyDescent="0.2">
      <c r="A71" s="415"/>
      <c r="B71" s="415"/>
    </row>
    <row r="72" spans="1:2" x14ac:dyDescent="0.2">
      <c r="A72" s="415"/>
      <c r="B72" s="415"/>
    </row>
    <row r="73" spans="1:2" x14ac:dyDescent="0.2">
      <c r="A73" s="415"/>
      <c r="B73" s="415"/>
    </row>
    <row r="74" spans="1:2" x14ac:dyDescent="0.2">
      <c r="A74" s="415"/>
      <c r="B74" s="415"/>
    </row>
    <row r="75" spans="1:2" x14ac:dyDescent="0.2">
      <c r="A75" s="415"/>
      <c r="B75" s="415"/>
    </row>
    <row r="76" spans="1:2" x14ac:dyDescent="0.2">
      <c r="A76" s="415"/>
      <c r="B76" s="415"/>
    </row>
    <row r="77" spans="1:2" x14ac:dyDescent="0.2">
      <c r="A77" s="415"/>
      <c r="B77" s="415"/>
    </row>
    <row r="78" spans="1:2" x14ac:dyDescent="0.2">
      <c r="A78" s="415"/>
      <c r="B78" s="415"/>
    </row>
    <row r="79" spans="1:2" x14ac:dyDescent="0.2">
      <c r="A79" s="415"/>
      <c r="B79" s="415"/>
    </row>
    <row r="80" spans="1:2" x14ac:dyDescent="0.2">
      <c r="A80" s="415"/>
      <c r="B80" s="415"/>
    </row>
    <row r="81" spans="1:2" x14ac:dyDescent="0.2">
      <c r="A81" s="415"/>
      <c r="B81" s="415"/>
    </row>
    <row r="82" spans="1:2" x14ac:dyDescent="0.2">
      <c r="A82" s="415"/>
      <c r="B82" s="415"/>
    </row>
    <row r="83" spans="1:2" x14ac:dyDescent="0.2">
      <c r="A83" s="415"/>
      <c r="B83" s="415"/>
    </row>
    <row r="84" spans="1:2" x14ac:dyDescent="0.2">
      <c r="A84" s="415"/>
      <c r="B84" s="415"/>
    </row>
  </sheetData>
  <mergeCells count="5">
    <mergeCell ref="A1:B3"/>
    <mergeCell ref="A5:B5"/>
    <mergeCell ref="A16:B16"/>
    <mergeCell ref="A18:B18"/>
    <mergeCell ref="A28:B28"/>
  </mergeCells>
  <phoneticPr fontId="4" type="noConversion"/>
  <pageMargins left="0.74803149606299213" right="0.74803149606299213" top="0.98425196850393704" bottom="0.98425196850393704" header="0.51181102362204722" footer="0.51181102362204722"/>
  <pageSetup scale="80" orientation="portrait" r:id="rId1"/>
  <headerFooter alignWithMargins="0"/>
  <rowBreaks count="1" manualBreakCount="1">
    <brk id="30" max="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AL84"/>
  <sheetViews>
    <sheetView zoomScale="70" zoomScaleNormal="70" workbookViewId="0">
      <selection activeCell="E30" sqref="E30:I30"/>
    </sheetView>
  </sheetViews>
  <sheetFormatPr defaultRowHeight="12.75" x14ac:dyDescent="0.2"/>
  <cols>
    <col min="1" max="1" width="8.85546875" style="691" customWidth="1"/>
    <col min="2" max="2" width="39.5703125" style="691" customWidth="1"/>
    <col min="3" max="3" width="15.140625" style="691" customWidth="1"/>
    <col min="4" max="4" width="16.7109375" style="691" customWidth="1"/>
    <col min="5" max="6" width="10.85546875" style="691" bestFit="1" customWidth="1"/>
    <col min="7" max="7" width="10.85546875" style="691" customWidth="1"/>
    <col min="8" max="9" width="11" style="691" customWidth="1"/>
    <col min="10" max="10" width="13.7109375" style="691" customWidth="1"/>
    <col min="11" max="16384" width="9.140625" style="691"/>
  </cols>
  <sheetData>
    <row r="2" spans="1:38" ht="19.5" x14ac:dyDescent="0.2">
      <c r="B2" s="692" t="s">
        <v>140</v>
      </c>
      <c r="C2" s="1464">
        <f>' Original Budget Template'!D3</f>
        <v>0</v>
      </c>
      <c r="D2" s="1465"/>
      <c r="E2" s="1465"/>
      <c r="F2" s="1465"/>
      <c r="G2" s="1465"/>
      <c r="H2" s="1465"/>
      <c r="I2" s="1465"/>
      <c r="J2" s="1465"/>
    </row>
    <row r="3" spans="1:38" ht="19.5" x14ac:dyDescent="0.2">
      <c r="B3" s="693"/>
      <c r="C3" s="694"/>
      <c r="D3" s="694"/>
      <c r="E3" s="694"/>
      <c r="F3" s="694"/>
      <c r="G3" s="694"/>
      <c r="H3" s="694"/>
      <c r="I3" s="694"/>
      <c r="J3" s="694"/>
    </row>
    <row r="4" spans="1:38" ht="20.25" x14ac:dyDescent="0.2">
      <c r="B4" s="695" t="s">
        <v>1</v>
      </c>
      <c r="C4" s="1464">
        <f>+' Original Budget Template'!D5</f>
        <v>0</v>
      </c>
      <c r="D4" s="1465"/>
      <c r="E4" s="1465"/>
      <c r="F4" s="1465"/>
      <c r="G4" s="1465"/>
      <c r="H4" s="1465"/>
      <c r="I4" s="1465"/>
      <c r="J4" s="1465"/>
    </row>
    <row r="5" spans="1:38" x14ac:dyDescent="0.2">
      <c r="A5" s="696"/>
    </row>
    <row r="7" spans="1:38" s="699" customFormat="1" ht="27.95" customHeight="1" x14ac:dyDescent="0.2">
      <c r="A7" s="1467" t="s">
        <v>150</v>
      </c>
      <c r="B7" s="1467"/>
      <c r="C7" s="1467"/>
      <c r="D7" s="1467"/>
      <c r="E7" s="1467"/>
      <c r="F7" s="1467"/>
      <c r="G7" s="1467"/>
      <c r="H7" s="1467"/>
      <c r="I7" s="1467"/>
      <c r="J7" s="1467"/>
      <c r="K7" s="697"/>
      <c r="L7" s="698"/>
      <c r="M7" s="698"/>
      <c r="N7" s="698"/>
      <c r="O7" s="698"/>
      <c r="P7" s="698"/>
      <c r="Q7" s="698"/>
      <c r="R7" s="697"/>
      <c r="S7" s="698"/>
      <c r="T7" s="698"/>
      <c r="U7" s="698"/>
      <c r="V7" s="698"/>
      <c r="W7" s="698"/>
      <c r="X7" s="697"/>
      <c r="Y7" s="698"/>
      <c r="Z7" s="698"/>
      <c r="AA7" s="698"/>
      <c r="AB7" s="698"/>
      <c r="AC7" s="698"/>
      <c r="AK7" s="700"/>
      <c r="AL7" s="700"/>
    </row>
    <row r="8" spans="1:38" ht="28.15" customHeight="1" thickBot="1" x14ac:dyDescent="0.25">
      <c r="B8" s="701"/>
      <c r="E8" s="702"/>
      <c r="F8" s="703"/>
      <c r="G8" s="704"/>
      <c r="I8" s="705"/>
      <c r="K8" s="705"/>
      <c r="L8" s="706"/>
      <c r="Q8" s="705"/>
      <c r="R8" s="706"/>
      <c r="W8" s="705"/>
      <c r="X8" s="706"/>
    </row>
    <row r="9" spans="1:38" ht="24" customHeight="1" thickBot="1" x14ac:dyDescent="0.25">
      <c r="A9" s="1468" t="s">
        <v>89</v>
      </c>
      <c r="B9" s="1470" t="s">
        <v>87</v>
      </c>
      <c r="C9" s="1470" t="s">
        <v>81</v>
      </c>
      <c r="D9" s="1470" t="s">
        <v>82</v>
      </c>
      <c r="E9" s="1474" t="s">
        <v>165</v>
      </c>
      <c r="F9" s="1475"/>
      <c r="G9" s="1475"/>
      <c r="H9" s="1475"/>
      <c r="I9" s="1476"/>
      <c r="J9" s="1472" t="s">
        <v>164</v>
      </c>
      <c r="K9" s="705"/>
      <c r="L9" s="706"/>
      <c r="Q9" s="705"/>
      <c r="R9" s="706"/>
      <c r="W9" s="705"/>
      <c r="X9" s="706"/>
    </row>
    <row r="10" spans="1:38" ht="24" customHeight="1" thickBot="1" x14ac:dyDescent="0.25">
      <c r="A10" s="1469"/>
      <c r="B10" s="1471"/>
      <c r="C10" s="1471"/>
      <c r="D10" s="1471"/>
      <c r="E10" s="707" t="s">
        <v>57</v>
      </c>
      <c r="F10" s="708" t="s">
        <v>58</v>
      </c>
      <c r="G10" s="708" t="s">
        <v>59</v>
      </c>
      <c r="H10" s="708" t="s">
        <v>91</v>
      </c>
      <c r="I10" s="709" t="s">
        <v>92</v>
      </c>
      <c r="J10" s="1473"/>
      <c r="K10" s="705"/>
      <c r="L10" s="705"/>
      <c r="M10" s="706"/>
      <c r="R10" s="705"/>
      <c r="S10" s="706"/>
      <c r="X10" s="705"/>
      <c r="Y10" s="706"/>
    </row>
    <row r="11" spans="1:38" x14ac:dyDescent="0.2">
      <c r="A11" s="710"/>
      <c r="B11" s="1248"/>
      <c r="C11" s="712"/>
      <c r="D11" s="712"/>
      <c r="E11" s="713"/>
      <c r="F11" s="713"/>
      <c r="G11" s="713"/>
      <c r="H11" s="713"/>
      <c r="I11" s="714"/>
      <c r="J11" s="715"/>
      <c r="K11" s="716"/>
      <c r="L11" s="717"/>
      <c r="M11" s="706"/>
      <c r="R11" s="705"/>
      <c r="S11" s="706"/>
      <c r="X11" s="705"/>
      <c r="Y11" s="706"/>
    </row>
    <row r="12" spans="1:38" x14ac:dyDescent="0.2">
      <c r="A12" s="710">
        <f>+' Original Budget Template'!$A$13</f>
        <v>1</v>
      </c>
      <c r="B12" s="1248" t="str">
        <f>+' Original Budget Template'!$C$13</f>
        <v>Description (Output 1)</v>
      </c>
      <c r="C12" s="712">
        <f>+' Original Budget Template'!D13</f>
        <v>0</v>
      </c>
      <c r="D12" s="712">
        <f>+' Original Budget Template'!E$13</f>
        <v>0</v>
      </c>
      <c r="E12" s="718">
        <f>IF(ISERROR(SUMIF(' Original Budget Template'!$B$13:$B$19,1,' Original Budget Template'!$L$13:$L$19)/' Original Budget Template'!$AA$3),0,(SUMIF(' Original Budget Template'!$B$13:$B$19,1,' Original Budget Template'!$L$13:$L$19)/' Original Budget Template'!$AA$3))+IF(ISERROR(SUMIF(' Original Budget Template'!$B$13:$B$19,2,' Original Budget Template'!$L$13:$L$19)/' Original Budget Template'!$AA$5),0,(SUMIF(' Original Budget Template'!$B$13:$B$19,2,' Original Budget Template'!$L$13:$L$19)/' Original Budget Template'!$AA$5))</f>
        <v>0</v>
      </c>
      <c r="F12" s="718">
        <f>IF(ISERROR(SUMIF(' Original Budget Template'!$B$13:$B$19,1,' Original Budget Template'!$R$13:$R$19)/' Original Budget Template'!$AA$3),0,(SUMIF(' Original Budget Template'!$B$13:$B$19,1,' Original Budget Template'!$R$13:$R$19)/' Original Budget Template'!$AA$3))+IF(ISERROR(SUMIF(' Original Budget Template'!$B$13:$B$19,2,' Original Budget Template'!$R$13:$R$19)/' Original Budget Template'!$AA$5),0,(SUMIF(' Original Budget Template'!$B$13:$B$19,2,' Original Budget Template'!$R$13:$R$19)/' Original Budget Template'!$AA$5))</f>
        <v>0</v>
      </c>
      <c r="G12" s="718">
        <f>IF(ISERROR(SUMIF(' Original Budget Template'!$B$13:$B$19,1,' Original Budget Template'!$X$13:$X$19)/' Original Budget Template'!$AA$3),0,(SUMIF(' Original Budget Template'!$B$13:$B$19,1,' Original Budget Template'!$X$13:$X$19)/' Original Budget Template'!$AA$3))+IF(ISERROR(SUMIF(' Original Budget Template'!$B$13:$B$19,2,' Original Budget Template'!$X$13:$X$19)/' Original Budget Template'!$AA$5),0,(SUMIF(' Original Budget Template'!$B$13:$B$19,2,' Original Budget Template'!$X$13:$X$19)/' Original Budget Template'!$AA$5))</f>
        <v>0</v>
      </c>
      <c r="H12" s="718">
        <f>IF(ISERROR(SUMIF(' Original Budget Template'!$B$13:$B$19,1,' Original Budget Template'!$AD$13:$AD$19)/' Original Budget Template'!$AA$3),0,(SUMIF(' Original Budget Template'!$B$13:$B$19,1,' Original Budget Template'!$AD$13:$AD$19)/' Original Budget Template'!$AA$3))+IF(ISERROR(SUMIF(' Original Budget Template'!$B$13:$B$19,2,' Original Budget Template'!$AD$13:$AD$19)/' Original Budget Template'!$AA$5),0,(SUMIF(' Original Budget Template'!$B$13:$B$19,2,' Original Budget Template'!$AD$13:$AD$19)/' Original Budget Template'!$AA$5))</f>
        <v>0</v>
      </c>
      <c r="I12" s="718">
        <f>IF(ISERROR(SUMIF(' Original Budget Template'!$B$13:$B$19,1,' Original Budget Template'!$AJ$13:$AJ$19)/' Original Budget Template'!$AA$3),0,(SUMIF(' Original Budget Template'!$B$13:$B$19,1,' Original Budget Template'!$AJ$13:$AJ$19)/' Original Budget Template'!$AA$3))+IF(ISERROR(SUMIF(' Original Budget Template'!$B$13:$B$19,2,' Original Budget Template'!$AJ$13:$AJ$19)/' Original Budget Template'!$AA$5),0,(SUMIF(' Original Budget Template'!$B$13:$B$19,2,' Original Budget Template'!$AJ$13:$AJ$19)/' Original Budget Template'!$AA$5))</f>
        <v>0</v>
      </c>
      <c r="J12" s="719">
        <f>' Original Budget Template'!G$13</f>
        <v>0</v>
      </c>
      <c r="K12" s="716">
        <f>SUM(E12:I12)-J12</f>
        <v>0</v>
      </c>
      <c r="L12" s="705"/>
      <c r="M12" s="706"/>
      <c r="R12" s="705"/>
      <c r="S12" s="706"/>
      <c r="X12" s="705"/>
      <c r="Y12" s="706"/>
    </row>
    <row r="13" spans="1:38" x14ac:dyDescent="0.2">
      <c r="A13" s="710"/>
      <c r="B13" s="1248"/>
      <c r="C13" s="712"/>
      <c r="D13" s="712"/>
      <c r="E13" s="720"/>
      <c r="F13" s="720"/>
      <c r="G13" s="720"/>
      <c r="H13" s="720"/>
      <c r="I13" s="720"/>
      <c r="J13" s="719"/>
      <c r="K13" s="716"/>
      <c r="L13" s="717"/>
      <c r="M13" s="706"/>
      <c r="R13" s="705"/>
      <c r="S13" s="706"/>
      <c r="X13" s="705"/>
      <c r="Y13" s="706"/>
    </row>
    <row r="14" spans="1:38" x14ac:dyDescent="0.2">
      <c r="A14" s="710">
        <f>+' Original Budget Template'!$A$20</f>
        <v>2</v>
      </c>
      <c r="B14" s="1248" t="str">
        <f>+' Original Budget Template'!$C$20</f>
        <v>Description (Output 2)</v>
      </c>
      <c r="C14" s="712">
        <f>+' Original Budget Template'!D20</f>
        <v>0</v>
      </c>
      <c r="D14" s="712">
        <f>+' Original Budget Template'!E$20</f>
        <v>0</v>
      </c>
      <c r="E14" s="718">
        <f>IF(ISERROR(SUMIF(' Original Budget Template'!$B$20:$B$26,1,' Original Budget Template'!$L$20:$L$26)/' Original Budget Template'!$AA$3),0,(SUMIF(' Original Budget Template'!$B$20:$B$26,1,' Original Budget Template'!$L$20:$L$26)/' Original Budget Template'!$AA$3))+IF(ISERROR(SUMIF(' Original Budget Template'!$B$20:$B$26,2,' Original Budget Template'!$L$20:$L$26)/' Original Budget Template'!$AA$5),0,(SUMIF(' Original Budget Template'!$B$20:$B$26,2,' Original Budget Template'!$L$20:$L$26)/' Original Budget Template'!$AA$5))</f>
        <v>0</v>
      </c>
      <c r="F14" s="718">
        <f>IF(ISERROR(SUMIF(' Original Budget Template'!$B$20:$B$26,1,' Original Budget Template'!$R$20:$R$26)/' Original Budget Template'!$AA$3),0,(SUMIF(' Original Budget Template'!$B$20:$B$26,1,' Original Budget Template'!$R$20:$R$26)/' Original Budget Template'!$AA$3))+IF(ISERROR(SUMIF(' Original Budget Template'!$B$20:$B$26,2,' Original Budget Template'!$R$20:$R$26)/' Original Budget Template'!$AA$5),0,(SUMIF(' Original Budget Template'!$B$20:$B$26,2,' Original Budget Template'!$R$20:$R$26)/' Original Budget Template'!$AA$5))</f>
        <v>0</v>
      </c>
      <c r="G14" s="718">
        <f>IF(ISERROR(SUMIF(' Original Budget Template'!$B$20:$B$26,1,' Original Budget Template'!$X$20:$X$26)/' Original Budget Template'!$AA$3),0,(SUMIF(' Original Budget Template'!$B$20:$B$26,1,' Original Budget Template'!$X$20:$X$26)/' Original Budget Template'!$AA$3))+IF(ISERROR(SUMIF(' Original Budget Template'!$B$20:$B$26,2,' Original Budget Template'!$X$20:$X$26)/' Original Budget Template'!$AA$5),0,(SUMIF(' Original Budget Template'!$B$20:$B$26,2,' Original Budget Template'!$X$20:$X$26)/' Original Budget Template'!$AA$5))</f>
        <v>0</v>
      </c>
      <c r="H14" s="718">
        <f>IF(ISERROR(SUMIF(' Original Budget Template'!$B$20:$B$26,1,' Original Budget Template'!$AD$20:$AD$26)/' Original Budget Template'!$AA$3),0,(SUMIF(' Original Budget Template'!$B$20:$B$26,1,' Original Budget Template'!$AD$20:$AD$26)/' Original Budget Template'!$AA$3))+IF(ISERROR(SUMIF(' Original Budget Template'!$B$20:$B$26,2,' Original Budget Template'!$AD$20:$AD$26)/' Original Budget Template'!$AA$5),0,(SUMIF(' Original Budget Template'!$B$20:$B$26,2,' Original Budget Template'!$AD$20:$AD$26)/' Original Budget Template'!$AA$5))</f>
        <v>0</v>
      </c>
      <c r="I14" s="718">
        <f>IF(ISERROR(SUMIF(' Original Budget Template'!$B$20:$B$26,1,' Original Budget Template'!$AJ$20:$AJ$26)/' Original Budget Template'!$AA$3),0,(SUMIF(' Original Budget Template'!$B$20:$B$26,1,' Original Budget Template'!$AJ$20:$AJ$26)/' Original Budget Template'!$AA$3))+IF(ISERROR(SUMIF(' Original Budget Template'!$B$20:$B$26,2,' Original Budget Template'!$AJ$20:$AJ$26)/' Original Budget Template'!$AA$5),0,(SUMIF(' Original Budget Template'!$B$20:$B$26,2,' Original Budget Template'!$AJ$20:$AJ$26)/' Original Budget Template'!$AA$5))</f>
        <v>0</v>
      </c>
      <c r="J14" s="719">
        <f>' Original Budget Template'!G$20</f>
        <v>0</v>
      </c>
      <c r="K14" s="716">
        <f>SUM(E14:I14)-J14</f>
        <v>0</v>
      </c>
      <c r="L14" s="705"/>
      <c r="M14" s="706"/>
      <c r="R14" s="705"/>
      <c r="S14" s="706"/>
      <c r="X14" s="705"/>
      <c r="Y14" s="706"/>
    </row>
    <row r="15" spans="1:38" x14ac:dyDescent="0.2">
      <c r="A15" s="710"/>
      <c r="B15" s="1248"/>
      <c r="C15" s="712"/>
      <c r="D15" s="712"/>
      <c r="E15" s="720"/>
      <c r="F15" s="720"/>
      <c r="G15" s="720"/>
      <c r="H15" s="720"/>
      <c r="I15" s="720"/>
      <c r="J15" s="719"/>
      <c r="K15" s="716"/>
      <c r="L15" s="717"/>
      <c r="M15" s="706"/>
      <c r="R15" s="705"/>
      <c r="S15" s="706"/>
      <c r="X15" s="705"/>
      <c r="Y15" s="706"/>
    </row>
    <row r="16" spans="1:38" x14ac:dyDescent="0.2">
      <c r="A16" s="710">
        <f>+' Original Budget Template'!$A$27</f>
        <v>3</v>
      </c>
      <c r="B16" s="1248" t="str">
        <f>+' Original Budget Template'!$C$27</f>
        <v>Description (Output 3)</v>
      </c>
      <c r="C16" s="712">
        <f>+' Original Budget Template'!D27</f>
        <v>0</v>
      </c>
      <c r="D16" s="712">
        <f>+' Original Budget Template'!E$27</f>
        <v>0</v>
      </c>
      <c r="E16" s="718">
        <f>IF(ISERROR(SUMIF(' Original Budget Template'!$B$27:$B$33,1,' Original Budget Template'!$L$27:$L$33)/' Original Budget Template'!$AA$3),0,(SUMIF(' Original Budget Template'!$B$27:$B$33,1,' Original Budget Template'!$L$27:$L$33)/' Original Budget Template'!$AA$3))+IF(ISERROR(SUMIF(' Original Budget Template'!$B$27:$B$33,2,' Original Budget Template'!$L$27:$L$33)/' Original Budget Template'!$AA$5),0,(SUMIF(' Original Budget Template'!$B$27:$B$33,2,' Original Budget Template'!$L$27:$L$33)/' Original Budget Template'!$AA$5))</f>
        <v>0</v>
      </c>
      <c r="F16" s="718">
        <f>IF(ISERROR(SUMIF(' Original Budget Template'!$B$27:$B$33,1,' Original Budget Template'!$R$27:$R$33)/' Original Budget Template'!$AA$3),0,(SUMIF(' Original Budget Template'!$B$27:$B$33,1,' Original Budget Template'!$R$27:$R$33)/' Original Budget Template'!$AA$3))+IF(ISERROR(SUMIF(' Original Budget Template'!$B$27:$B$33,2,' Original Budget Template'!$R$27:$R$33)/' Original Budget Template'!$AA$5),0,(SUMIF(' Original Budget Template'!$B$27:$B$33,2,' Original Budget Template'!$R$27:$R$33)/' Original Budget Template'!$AA$5))</f>
        <v>0</v>
      </c>
      <c r="G16" s="718">
        <f>IF(ISERROR(SUMIF(' Original Budget Template'!$B$27:$B$33,1,' Original Budget Template'!$X$27:$X$33)/' Original Budget Template'!$AA$3),0,(SUMIF(' Original Budget Template'!$B$27:$B$33,1,' Original Budget Template'!$X$27:$X$33)/' Original Budget Template'!$AA$3))+IF(ISERROR(SUMIF(' Original Budget Template'!$B$27:$B$33,2,' Original Budget Template'!$X$27:$X$33)/' Original Budget Template'!$AA$5),0,(SUMIF(' Original Budget Template'!$B$27:$B$33,2,' Original Budget Template'!$X$27:$X$33)/' Original Budget Template'!$AA$5))</f>
        <v>0</v>
      </c>
      <c r="H16" s="718">
        <f>IF(ISERROR(SUMIF(' Original Budget Template'!$B$27:$B$33,1,' Original Budget Template'!$AD$27:$AD$33)/' Original Budget Template'!$AA$3),0,(SUMIF(' Original Budget Template'!$B$27:$B$33,1,' Original Budget Template'!$AD$27:$AD$33)/' Original Budget Template'!$AA$3))+IF(ISERROR(SUMIF(' Original Budget Template'!$B$27:$B$33,2,' Original Budget Template'!$AD$27:$AD$33)/' Original Budget Template'!$AA$5),0,(SUMIF(' Original Budget Template'!$B$27:$B$33,2,' Original Budget Template'!$AD$27:$AD$33)/' Original Budget Template'!$AA$5))</f>
        <v>0</v>
      </c>
      <c r="I16" s="718">
        <f>IF(ISERROR(SUMIF(' Original Budget Template'!$B$27:$B$33,1,' Original Budget Template'!$AJ$27:$AJ$33)/' Original Budget Template'!$AA$3),0,(SUMIF(' Original Budget Template'!$B$27:$B$33,1,' Original Budget Template'!$AJ$27:$AJ$33)/' Original Budget Template'!$AA$3))+IF(ISERROR(SUMIF(' Original Budget Template'!$B$27:$B$33,2,' Original Budget Template'!$AJ$27:$AJ$33)/' Original Budget Template'!$AA$5),0,(SUMIF(' Original Budget Template'!$B$27:$B$33,2,' Original Budget Template'!$AJ$27:$AJ$33)/' Original Budget Template'!$AA$5))</f>
        <v>0</v>
      </c>
      <c r="J16" s="719">
        <f>' Original Budget Template'!G$27</f>
        <v>0</v>
      </c>
      <c r="K16" s="716">
        <f>SUM(E16:I16)-J16</f>
        <v>0</v>
      </c>
      <c r="L16" s="705"/>
      <c r="M16" s="706"/>
      <c r="R16" s="705"/>
      <c r="S16" s="706"/>
      <c r="X16" s="705"/>
      <c r="Y16" s="706"/>
    </row>
    <row r="17" spans="1:25" x14ac:dyDescent="0.2">
      <c r="A17" s="710"/>
      <c r="B17" s="1248"/>
      <c r="C17" s="712"/>
      <c r="D17" s="712"/>
      <c r="E17" s="720"/>
      <c r="F17" s="720"/>
      <c r="G17" s="720"/>
      <c r="H17" s="720"/>
      <c r="I17" s="720"/>
      <c r="J17" s="719"/>
      <c r="K17" s="716"/>
      <c r="L17" s="717"/>
      <c r="M17" s="706"/>
      <c r="R17" s="705"/>
      <c r="S17" s="706"/>
      <c r="X17" s="705"/>
      <c r="Y17" s="706"/>
    </row>
    <row r="18" spans="1:25" x14ac:dyDescent="0.2">
      <c r="A18" s="710">
        <f>+' Original Budget Template'!$A$34</f>
        <v>4</v>
      </c>
      <c r="B18" s="1248" t="str">
        <f>+' Original Budget Template'!$C$34</f>
        <v>Description (Output 4)</v>
      </c>
      <c r="C18" s="712">
        <f>+' Original Budget Template'!D34</f>
        <v>0</v>
      </c>
      <c r="D18" s="712">
        <f>+' Original Budget Template'!E$34</f>
        <v>0</v>
      </c>
      <c r="E18" s="718">
        <f>IF(ISERROR(SUMIF(' Original Budget Template'!$B$34:$B$40,1,' Original Budget Template'!$L$34:$L$40)/' Original Budget Template'!$AA$3),0,(SUMIF(' Original Budget Template'!$B$34:$B$40,1,' Original Budget Template'!$L$34:$L$40)/' Original Budget Template'!$AA$3))+IF(ISERROR(SUMIF(' Original Budget Template'!$B$34:$B$40,2,' Original Budget Template'!$L$34:$L$40)/' Original Budget Template'!$AA$5),0,(SUMIF(' Original Budget Template'!$B$34:$B$40,2,' Original Budget Template'!$L$34:$L$40)/' Original Budget Template'!$AA$5))</f>
        <v>0</v>
      </c>
      <c r="F18" s="718">
        <f>IF(ISERROR(SUMIF(' Original Budget Template'!$B$34:$B$40,1,' Original Budget Template'!$R$34:$R$40)/' Original Budget Template'!$AA$3),0,(SUMIF(' Original Budget Template'!$B$34:$B$40,1,' Original Budget Template'!$R$34:$R$40)/' Original Budget Template'!$AA$3))+IF(ISERROR(SUMIF(' Original Budget Template'!$B$34:$B$40,2,' Original Budget Template'!$R$34:$R$40)/' Original Budget Template'!$AA$5),0,(SUMIF(' Original Budget Template'!$B$34:$B$40,2,' Original Budget Template'!$R$34:$R$40)/' Original Budget Template'!$AA$5))</f>
        <v>0</v>
      </c>
      <c r="G18" s="718">
        <f>IF(ISERROR(SUMIF(' Original Budget Template'!$B$34:$B$40,1,' Original Budget Template'!$X$34:$X$40)/' Original Budget Template'!$AA$3),0,(SUMIF(' Original Budget Template'!$B$34:$B$40,1,' Original Budget Template'!$X$34:$X$40)/' Original Budget Template'!$AA$3))+IF(ISERROR(SUMIF(' Original Budget Template'!$B$34:$B$40,2,' Original Budget Template'!$X$34:$X$40)/' Original Budget Template'!$AA$5),0,(SUMIF(' Original Budget Template'!$B$34:$B$40,2,' Original Budget Template'!$X$34:$X$40)/' Original Budget Template'!$AA$5))</f>
        <v>0</v>
      </c>
      <c r="H18" s="718">
        <f>IF(ISERROR(SUMIF(' Original Budget Template'!$B$34:$B$40,1,' Original Budget Template'!$AD$34:$AD$40)/' Original Budget Template'!$AA$3),0,(SUMIF(' Original Budget Template'!$B$34:$B$40,1,' Original Budget Template'!$AD$34:$AD$40)/' Original Budget Template'!$AA$3))+IF(ISERROR(SUMIF(' Original Budget Template'!$B$34:$B$40,2,' Original Budget Template'!$AD$34:$AD$40)/' Original Budget Template'!$AA$5),0,(SUMIF(' Original Budget Template'!$B$34:$B$40,2,' Original Budget Template'!$AD$34:$AD$40)/' Original Budget Template'!$AA$5))</f>
        <v>0</v>
      </c>
      <c r="I18" s="718">
        <f>IF(ISERROR(SUMIF(' Original Budget Template'!$B$34:$B$40,1,' Original Budget Template'!$AJ$34:$AJ$40)/' Original Budget Template'!$AA$3),0,(SUMIF(' Original Budget Template'!$B$34:$B$40,1,' Original Budget Template'!$AJ$34:$AJ$40)/' Original Budget Template'!$AA$3))+IF(ISERROR(SUMIF(' Original Budget Template'!$B$34:$B$40,2,' Original Budget Template'!$AJ$34:$AJ$40)/' Original Budget Template'!$AA$5),0,(SUMIF(' Original Budget Template'!$B$34:$B$40,2,' Original Budget Template'!$AJ$34:$AJ$40)/' Original Budget Template'!$AA$5))</f>
        <v>0</v>
      </c>
      <c r="J18" s="719">
        <f>' Original Budget Template'!G$34</f>
        <v>0</v>
      </c>
      <c r="K18" s="716">
        <f>SUM(E18:I18)-J18</f>
        <v>0</v>
      </c>
      <c r="L18" s="705"/>
      <c r="M18" s="706"/>
      <c r="R18" s="705"/>
      <c r="S18" s="706"/>
      <c r="X18" s="705"/>
      <c r="Y18" s="706"/>
    </row>
    <row r="19" spans="1:25" x14ac:dyDescent="0.2">
      <c r="A19" s="710"/>
      <c r="B19" s="1248"/>
      <c r="C19" s="711"/>
      <c r="D19" s="711"/>
      <c r="E19" s="720"/>
      <c r="F19" s="720"/>
      <c r="G19" s="720"/>
      <c r="H19" s="720"/>
      <c r="I19" s="720"/>
      <c r="J19" s="719"/>
      <c r="K19" s="716"/>
      <c r="L19" s="717"/>
      <c r="M19" s="706"/>
      <c r="R19" s="705"/>
      <c r="S19" s="706"/>
      <c r="X19" s="705"/>
      <c r="Y19" s="706"/>
    </row>
    <row r="20" spans="1:25" x14ac:dyDescent="0.2">
      <c r="A20" s="710">
        <f>+' Original Budget Template'!$A$41</f>
        <v>5</v>
      </c>
      <c r="B20" s="1248" t="str">
        <f>+' Original Budget Template'!$C$41</f>
        <v>Description (Output 5)</v>
      </c>
      <c r="C20" s="712">
        <f>+' Original Budget Template'!D41</f>
        <v>0</v>
      </c>
      <c r="D20" s="712">
        <f>+' Original Budget Template'!E$41</f>
        <v>0</v>
      </c>
      <c r="E20" s="718">
        <f>IF(ISERROR(SUMIF(' Original Budget Template'!$B$41:$B$47,1,' Original Budget Template'!$L$41:$L$47)/' Original Budget Template'!$AA$3),0,(SUMIF(' Original Budget Template'!$B$41:$B$47,1,' Original Budget Template'!$L$41:$L$47)/' Original Budget Template'!$AA$3))+IF(ISERROR(SUMIF(' Original Budget Template'!$B$41:$B$47,2,' Original Budget Template'!$L$41:$L$47)/' Original Budget Template'!$AA$5),0,(SUMIF(' Original Budget Template'!$B$41:$B$47,2,' Original Budget Template'!$L$41:$L$47)/' Original Budget Template'!$AA$5))</f>
        <v>0</v>
      </c>
      <c r="F20" s="718">
        <f>IF(ISERROR(SUMIF(' Original Budget Template'!$B$41:$B$47,1,' Original Budget Template'!$R$41:$R$47)/' Original Budget Template'!$AA$3),0,(SUMIF(' Original Budget Template'!$B$41:$B$47,1,' Original Budget Template'!$R$41:$R$47)/' Original Budget Template'!$AA$3))+IF(ISERROR(SUMIF(' Original Budget Template'!$B$41:$B$47,2,' Original Budget Template'!$R$41:$R$47)/' Original Budget Template'!$AA$5),0,(SUMIF(' Original Budget Template'!$B$41:$B$47,2,' Original Budget Template'!$R$41:$R$47)/' Original Budget Template'!$AA$5))</f>
        <v>0</v>
      </c>
      <c r="G20" s="718">
        <f>IF(ISERROR(SUMIF(' Original Budget Template'!$B$41:$B$47,1,' Original Budget Template'!$X$41:$X$47)/' Original Budget Template'!$AA$3),0,(SUMIF(' Original Budget Template'!$B$41:$B$47,1,' Original Budget Template'!$X$41:$X$47)/' Original Budget Template'!$AA$3))+IF(ISERROR(SUMIF(' Original Budget Template'!$B$41:$B$47,2,' Original Budget Template'!$X$41:$X$47)/' Original Budget Template'!$AA$5),0,(SUMIF(' Original Budget Template'!$B$41:$B$47,2,' Original Budget Template'!$X$41:$X$47)/' Original Budget Template'!$AA$5))</f>
        <v>0</v>
      </c>
      <c r="H20" s="718">
        <f>IF(ISERROR(SUMIF(' Original Budget Template'!$B$41:$B$47,1,' Original Budget Template'!$AD$41:$AD$47)/' Original Budget Template'!$AA$3),0,(SUMIF(' Original Budget Template'!$B$41:$B$47,1,' Original Budget Template'!$AD$41:$AD$47)/' Original Budget Template'!$AA$3))+IF(ISERROR(SUMIF(' Original Budget Template'!$B$41:$B$47,2,' Original Budget Template'!$AD$41:$AD$47)/' Original Budget Template'!$AA$5),0,(SUMIF(' Original Budget Template'!$B$41:$B$47,2,' Original Budget Template'!$AD$41:$AD$47)/' Original Budget Template'!$AA$5))</f>
        <v>0</v>
      </c>
      <c r="I20" s="718">
        <f>IF(ISERROR(SUMIF(' Original Budget Template'!$B$41:$B$47,1,' Original Budget Template'!$AJ$41:$AJ$47)/' Original Budget Template'!$AA$3),0,(SUMIF(' Original Budget Template'!$B$41:$B$47,1,' Original Budget Template'!$AJ$41:$AJ$47)/' Original Budget Template'!$AA$3))+IF(ISERROR(SUMIF(' Original Budget Template'!$B$41:$B$47,2,' Original Budget Template'!$AJ$41:$AJ$47)/' Original Budget Template'!$AA$5),0,(SUMIF(' Original Budget Template'!$B$41:$B$47,2,' Original Budget Template'!$AJ$41:$AJ$47)/' Original Budget Template'!$AA$5))</f>
        <v>0</v>
      </c>
      <c r="J20" s="719">
        <f>' Original Budget Template'!G$41</f>
        <v>0</v>
      </c>
      <c r="K20" s="716">
        <f>SUM(E20:I20)-J20</f>
        <v>0</v>
      </c>
      <c r="L20" s="705"/>
      <c r="M20" s="706"/>
      <c r="R20" s="705"/>
      <c r="S20" s="706"/>
      <c r="X20" s="705"/>
      <c r="Y20" s="706"/>
    </row>
    <row r="21" spans="1:25" x14ac:dyDescent="0.2">
      <c r="A21" s="710"/>
      <c r="B21" s="1248"/>
      <c r="C21" s="712"/>
      <c r="D21" s="712"/>
      <c r="E21" s="720"/>
      <c r="F21" s="720"/>
      <c r="G21" s="720"/>
      <c r="H21" s="720"/>
      <c r="I21" s="720"/>
      <c r="J21" s="719"/>
      <c r="K21" s="716"/>
      <c r="L21" s="717"/>
      <c r="M21" s="706"/>
      <c r="R21" s="705"/>
      <c r="S21" s="706"/>
      <c r="X21" s="705"/>
      <c r="Y21" s="706"/>
    </row>
    <row r="22" spans="1:25" x14ac:dyDescent="0.2">
      <c r="A22" s="710">
        <f>+' Original Budget Template'!$A$48</f>
        <v>6</v>
      </c>
      <c r="B22" s="1248" t="str">
        <f>+' Original Budget Template'!$C$48</f>
        <v>Description (Output 6)</v>
      </c>
      <c r="C22" s="712">
        <f>+' Original Budget Template'!D48</f>
        <v>0</v>
      </c>
      <c r="D22" s="712">
        <f>+' Original Budget Template'!E$48</f>
        <v>0</v>
      </c>
      <c r="E22" s="718">
        <f>IF(ISERROR(SUMIF(' Original Budget Template'!$B$48:$B$54,1,' Original Budget Template'!$L$48:$L$54)/' Original Budget Template'!$AA$3),0,(SUMIF(' Original Budget Template'!$B$48:$B$54,1,' Original Budget Template'!$L$48:$L$54)/' Original Budget Template'!$AA$3))+IF(ISERROR(SUMIF(' Original Budget Template'!$B$48:$B$54,2,' Original Budget Template'!$L$48:$L$54)/' Original Budget Template'!$AA$5),0,(SUMIF(' Original Budget Template'!$B$48:$B$54,2,' Original Budget Template'!$L$48:$L$54)/' Original Budget Template'!$AA$5))</f>
        <v>0</v>
      </c>
      <c r="F22" s="718">
        <f>IF(ISERROR(SUMIF(' Original Budget Template'!$B$48:$B$54,1,' Original Budget Template'!$R$48:$R$54)/' Original Budget Template'!$AA$3),0,(SUMIF(' Original Budget Template'!$B$48:$B$54,1,' Original Budget Template'!$R$48:$R$54)/' Original Budget Template'!$AA$3))+IF(ISERROR(SUMIF(' Original Budget Template'!$B$48:$B$54,2,' Original Budget Template'!$R$48:$R$54)/' Original Budget Template'!$AA$5),0,(SUMIF(' Original Budget Template'!$B$48:$B$54,2,' Original Budget Template'!$R$48:$R$54)/' Original Budget Template'!$AA$5))</f>
        <v>0</v>
      </c>
      <c r="G22" s="718">
        <f>IF(ISERROR(SUMIF(' Original Budget Template'!$B$48:$B$54,1,' Original Budget Template'!$X$48:$X$54)/' Original Budget Template'!$AA$3),0,(SUMIF(' Original Budget Template'!$B$48:$B$54,1,' Original Budget Template'!$X$48:$X$54)/' Original Budget Template'!$AA$3))+IF(ISERROR(SUMIF(' Original Budget Template'!$B$48:$B$54,2,' Original Budget Template'!$X$48:$X$54)/' Original Budget Template'!$AA$5),0,(SUMIF(' Original Budget Template'!$B$48:$B$54,2,' Original Budget Template'!$X$48:$X$54)/' Original Budget Template'!$AA$5))</f>
        <v>0</v>
      </c>
      <c r="H22" s="718">
        <f>IF(ISERROR(SUMIF(' Original Budget Template'!$B$48:$B$54,1,' Original Budget Template'!$AD$48:$AD$54)/' Original Budget Template'!$AA$3),0,(SUMIF(' Original Budget Template'!$B$48:$B$54,1,' Original Budget Template'!$AD$48:$AD$54)/' Original Budget Template'!$AA$3))+IF(ISERROR(SUMIF(' Original Budget Template'!$B$48:$B$54,2,' Original Budget Template'!$AD$48:$AD$54)/' Original Budget Template'!$AA$5),0,(SUMIF(' Original Budget Template'!$B$48:$B$54,2,' Original Budget Template'!$AD$48:$AD$54)/' Original Budget Template'!$AA$5))</f>
        <v>0</v>
      </c>
      <c r="I22" s="718">
        <f>IF(ISERROR(SUMIF(' Original Budget Template'!$B$48:$B$54,1,' Original Budget Template'!$AJ$48:$AJ$54)/' Original Budget Template'!$AA$3),0,(SUMIF(' Original Budget Template'!$B$48:$B$54,1,' Original Budget Template'!$AJ$48:$AJ$54)/' Original Budget Template'!$AA$3))+IF(ISERROR(SUMIF(' Original Budget Template'!$B$48:$B$54,2,' Original Budget Template'!$AJ$48:$AJ$54)/' Original Budget Template'!$AA$5),0,(SUMIF(' Original Budget Template'!$B$48:$B$54,2,' Original Budget Template'!$AJ$48:$AJ$54)/' Original Budget Template'!$AA$5))</f>
        <v>0</v>
      </c>
      <c r="J22" s="719">
        <f>+' Original Budget Template'!G$48</f>
        <v>0</v>
      </c>
      <c r="K22" s="716">
        <f>SUM(E22:I22)-J22</f>
        <v>0</v>
      </c>
      <c r="L22" s="705"/>
      <c r="M22" s="706"/>
      <c r="R22" s="705"/>
      <c r="S22" s="706"/>
      <c r="X22" s="705"/>
      <c r="Y22" s="706"/>
    </row>
    <row r="23" spans="1:25" x14ac:dyDescent="0.2">
      <c r="A23" s="710"/>
      <c r="B23" s="1248"/>
      <c r="C23" s="712"/>
      <c r="D23" s="712"/>
      <c r="E23" s="720"/>
      <c r="F23" s="720"/>
      <c r="G23" s="720"/>
      <c r="H23" s="720"/>
      <c r="I23" s="720"/>
      <c r="J23" s="719"/>
      <c r="K23" s="716"/>
      <c r="L23" s="717"/>
      <c r="M23" s="706"/>
      <c r="R23" s="705"/>
      <c r="S23" s="706"/>
      <c r="X23" s="705"/>
      <c r="Y23" s="706"/>
    </row>
    <row r="24" spans="1:25" x14ac:dyDescent="0.2">
      <c r="A24" s="710">
        <f>+' Original Budget Template'!$A$55</f>
        <v>7</v>
      </c>
      <c r="B24" s="1248" t="str">
        <f>+' Original Budget Template'!$C$55</f>
        <v>Description (Output 7)</v>
      </c>
      <c r="C24" s="712">
        <f>+' Original Budget Template'!D55</f>
        <v>0</v>
      </c>
      <c r="D24" s="712">
        <f>+' Original Budget Template'!E$55</f>
        <v>0</v>
      </c>
      <c r="E24" s="718">
        <f>IF(ISERROR(SUMIF(' Original Budget Template'!$B$55:$B$61,1,' Original Budget Template'!$L$55:$L$61)/' Original Budget Template'!$AA$3),0,(SUMIF(' Original Budget Template'!$B$55:$B$61,1,' Original Budget Template'!$L$55:$L$61)/' Original Budget Template'!$AA$3))+IF(ISERROR(SUMIF(' Original Budget Template'!$B$55:$B$61,2,' Original Budget Template'!$L$55:$L$61)/' Original Budget Template'!$AA$5),0,(SUMIF(' Original Budget Template'!$B$55:$B$61,2,' Original Budget Template'!$L$55:$L$61)/' Original Budget Template'!$AA$5))</f>
        <v>0</v>
      </c>
      <c r="F24" s="718">
        <f>IF(ISERROR(SUMIF(' Original Budget Template'!$B$55:$B$61,1,' Original Budget Template'!$R$55:$R$61)/' Original Budget Template'!$AA$3),0,(SUMIF(' Original Budget Template'!$B$55:$B$61,1,' Original Budget Template'!$R$55:$R$61)/' Original Budget Template'!$AA$3))+IF(ISERROR(SUMIF(' Original Budget Template'!$B$55:$B$61,2,' Original Budget Template'!$R$55:$R$61)/' Original Budget Template'!$AA$5),0,(SUMIF(' Original Budget Template'!$B$55:$B$61,2,' Original Budget Template'!$R$55:$R$61)/' Original Budget Template'!$AA$5))</f>
        <v>0</v>
      </c>
      <c r="G24" s="718">
        <f>IF(ISERROR(SUMIF(' Original Budget Template'!$B$55:$B$61,1,' Original Budget Template'!$X$55:$X$61)/' Original Budget Template'!$AA$3),0,(SUMIF(' Original Budget Template'!$B$55:$B$61,1,' Original Budget Template'!$X$55:$X$61)/' Original Budget Template'!$AA$3))+IF(ISERROR(SUMIF(' Original Budget Template'!$B$55:$B$61,2,' Original Budget Template'!$X$55:$X$61)/' Original Budget Template'!$AA$5),0,(SUMIF(' Original Budget Template'!$B$55:$B$61,2,' Original Budget Template'!$X$55:$X$61)/' Original Budget Template'!$AA$5))</f>
        <v>0</v>
      </c>
      <c r="H24" s="718">
        <f>IF(ISERROR(SUMIF(' Original Budget Template'!$B$55:$B$61,1,' Original Budget Template'!$AD$55:$AD$61)/' Original Budget Template'!$AA$3),0,(SUMIF(' Original Budget Template'!$B$55:$B$61,1,' Original Budget Template'!$AD$55:$AD$61)/' Original Budget Template'!$AA$3))+IF(ISERROR(SUMIF(' Original Budget Template'!$B$55:$B$61,2,' Original Budget Template'!$AD$55:$AD$61)/' Original Budget Template'!$AA$5),0,(SUMIF(' Original Budget Template'!$B$55:$B$61,2,' Original Budget Template'!$AD$55:$AD$61)/' Original Budget Template'!$AA$5))</f>
        <v>0</v>
      </c>
      <c r="I24" s="718">
        <f>IF(ISERROR(SUMIF(' Original Budget Template'!$B$55:$B$61,1,' Original Budget Template'!$AJ$55:$AJ$61)/' Original Budget Template'!$AA$3),0,(SUMIF(' Original Budget Template'!$B$55:$B$61,1,' Original Budget Template'!$AJ$55:$AJ$61)/' Original Budget Template'!$AA$3))+IF(ISERROR(SUMIF(' Original Budget Template'!$B$55:$B$61,2,' Original Budget Template'!$AJ$55:$AJ$61)/' Original Budget Template'!$AA$5),0,(SUMIF(' Original Budget Template'!$B$55:$B$61,2,' Original Budget Template'!$AJ$55:$AJ$61)/' Original Budget Template'!$AA$5))</f>
        <v>0</v>
      </c>
      <c r="J24" s="719">
        <f>+' Original Budget Template'!G$55</f>
        <v>0</v>
      </c>
      <c r="K24" s="716">
        <f>SUM(E24:I24)-J24</f>
        <v>0</v>
      </c>
      <c r="L24" s="705"/>
      <c r="M24" s="706"/>
      <c r="R24" s="705"/>
      <c r="S24" s="706"/>
      <c r="X24" s="705"/>
      <c r="Y24" s="706"/>
    </row>
    <row r="25" spans="1:25" x14ac:dyDescent="0.2">
      <c r="A25" s="710"/>
      <c r="B25" s="1248"/>
      <c r="C25" s="712"/>
      <c r="D25" s="712"/>
      <c r="E25" s="720"/>
      <c r="F25" s="720"/>
      <c r="G25" s="720"/>
      <c r="H25" s="720"/>
      <c r="I25" s="720"/>
      <c r="J25" s="719"/>
      <c r="K25" s="716"/>
      <c r="L25" s="717"/>
      <c r="M25" s="706"/>
      <c r="R25" s="705"/>
      <c r="S25" s="706"/>
      <c r="X25" s="705"/>
      <c r="Y25" s="706"/>
    </row>
    <row r="26" spans="1:25" x14ac:dyDescent="0.2">
      <c r="A26" s="710">
        <f>+' Original Budget Template'!$A$62</f>
        <v>8</v>
      </c>
      <c r="B26" s="1248" t="str">
        <f>+' Original Budget Template'!$C$62</f>
        <v>Description (Output 8)</v>
      </c>
      <c r="C26" s="712">
        <f>+' Original Budget Template'!D62</f>
        <v>0</v>
      </c>
      <c r="D26" s="712">
        <f>+' Original Budget Template'!E$62</f>
        <v>0</v>
      </c>
      <c r="E26" s="718">
        <f>IF(ISERROR(SUMIF(' Original Budget Template'!$B$62:$B$68,1,' Original Budget Template'!$L$62:$L$68)/' Original Budget Template'!$AA$3),0,(SUMIF(' Original Budget Template'!$B$62:$B$68,1,' Original Budget Template'!$L$62:$L$68)/' Original Budget Template'!$AA$3))+IF(ISERROR(SUMIF(' Original Budget Template'!$B$62:$B$68,2,' Original Budget Template'!$L$62:$L$68)/' Original Budget Template'!$AA$5),0,(SUMIF(' Original Budget Template'!$B$62:$B$68,2,' Original Budget Template'!$L$62:$L$68)/' Original Budget Template'!$AA$5))</f>
        <v>0</v>
      </c>
      <c r="F26" s="718">
        <f>IF(ISERROR(SUMIF(' Original Budget Template'!$B$62:$B$68,1,' Original Budget Template'!$R$62:$R$68)/' Original Budget Template'!$AA$3),0,(SUMIF(' Original Budget Template'!$B$62:$B$68,1,' Original Budget Template'!$R$62:$R$68)/' Original Budget Template'!$AA$3))+IF(ISERROR(SUMIF(' Original Budget Template'!$B$62:$B$68,2,' Original Budget Template'!$R$62:$R$68)/' Original Budget Template'!$AA$5),0,(SUMIF(' Original Budget Template'!$B$62:$B$68,2,' Original Budget Template'!$R$62:$R$68)/' Original Budget Template'!$AA$5))</f>
        <v>0</v>
      </c>
      <c r="G26" s="718">
        <f>IF(ISERROR(SUMIF(' Original Budget Template'!$B$62:$B$68,1,' Original Budget Template'!$X$62:$X$68)/' Original Budget Template'!$AA$3),0,(SUMIF(' Original Budget Template'!$B$62:$B$68,1,' Original Budget Template'!$X$62:$X$68)/' Original Budget Template'!$AA$3))+IF(ISERROR(SUMIF(' Original Budget Template'!$B$62:$B$68,2,' Original Budget Template'!$X$62:$X$68)/' Original Budget Template'!$AA$5),0,(SUMIF(' Original Budget Template'!$B$62:$B$68,2,' Original Budget Template'!$X$62:$X$68)/' Original Budget Template'!$AA$5))</f>
        <v>0</v>
      </c>
      <c r="H26" s="718">
        <f>IF(ISERROR(SUMIF(' Original Budget Template'!$B$62:$B$68,1,' Original Budget Template'!$AD$62:$AD$68)/' Original Budget Template'!$AA$3),0,(SUMIF(' Original Budget Template'!$B$62:$B$68,1,' Original Budget Template'!$AD$62:$AD$68)/' Original Budget Template'!$AA$3))+IF(ISERROR(SUMIF(' Original Budget Template'!$B$62:$B$68,2,' Original Budget Template'!$AD$62:$AD$68)/' Original Budget Template'!$AA$5),0,(SUMIF(' Original Budget Template'!$B$62:$B$68,2,' Original Budget Template'!$AD$62:$AD$68)/' Original Budget Template'!$AA$5))</f>
        <v>0</v>
      </c>
      <c r="I26" s="718">
        <f>IF(ISERROR(SUMIF(' Original Budget Template'!$B$62:$B$68,1,' Original Budget Template'!$AJ$62:$AJ$68)/' Original Budget Template'!$AA$3),0,(SUMIF(' Original Budget Template'!$B$62:$B$68,1,' Original Budget Template'!$AJ$62:$AJ$68)/' Original Budget Template'!$AA$3))+IF(ISERROR(SUMIF(' Original Budget Template'!$B$62:$B$68,2,' Original Budget Template'!$AJ$62:$AJ$68)/' Original Budget Template'!$AA$5),0,(SUMIF(' Original Budget Template'!$B$62:$B$68,2,' Original Budget Template'!$AJ$62:$AJ$68)/' Original Budget Template'!$AA$5))</f>
        <v>0</v>
      </c>
      <c r="J26" s="719">
        <f>+' Original Budget Template'!G$62</f>
        <v>0</v>
      </c>
      <c r="K26" s="716">
        <f>SUM(E26:I26)-J26</f>
        <v>0</v>
      </c>
      <c r="L26" s="705"/>
      <c r="M26" s="706"/>
      <c r="R26" s="705"/>
      <c r="S26" s="706"/>
      <c r="X26" s="705"/>
      <c r="Y26" s="706"/>
    </row>
    <row r="27" spans="1:25" x14ac:dyDescent="0.2">
      <c r="A27" s="710"/>
      <c r="B27" s="1248"/>
      <c r="C27" s="712"/>
      <c r="D27" s="712"/>
      <c r="E27" s="720"/>
      <c r="F27" s="720"/>
      <c r="G27" s="720"/>
      <c r="H27" s="720"/>
      <c r="I27" s="720"/>
      <c r="J27" s="719"/>
      <c r="K27" s="716"/>
      <c r="L27" s="717"/>
      <c r="M27" s="706"/>
      <c r="R27" s="705"/>
      <c r="S27" s="706"/>
      <c r="X27" s="705"/>
      <c r="Y27" s="706"/>
    </row>
    <row r="28" spans="1:25" x14ac:dyDescent="0.2">
      <c r="A28" s="710">
        <f>+' Original Budget Template'!$A$69</f>
        <v>9</v>
      </c>
      <c r="B28" s="1248" t="str">
        <f>+' Original Budget Template'!$C$69</f>
        <v>Description (Output 9)</v>
      </c>
      <c r="C28" s="712">
        <f>+' Original Budget Template'!D69</f>
        <v>0</v>
      </c>
      <c r="D28" s="712">
        <f>+' Original Budget Template'!E$69</f>
        <v>0</v>
      </c>
      <c r="E28" s="718">
        <f>IF(ISERROR(SUMIF(' Original Budget Template'!$B$69:$B$75,1,' Original Budget Template'!$L$69:$L$75)/' Original Budget Template'!$AA$3),0,(SUMIF(' Original Budget Template'!$B$69:$B$75,1,' Original Budget Template'!$L$69:$L$75)/' Original Budget Template'!$AA$3))+IF(ISERROR(SUMIF(' Original Budget Template'!$B$69:$B$75,2,' Original Budget Template'!$L$69:$L$75)/' Original Budget Template'!$AA$5),0,(SUMIF(' Original Budget Template'!$B$69:$B$75,2,' Original Budget Template'!$L$69:$L$75)/' Original Budget Template'!$AA$5))</f>
        <v>0</v>
      </c>
      <c r="F28" s="718">
        <f>IF(ISERROR(SUMIF(' Original Budget Template'!$B$69:$B$75,1,' Original Budget Template'!$R$69:$R$75)/' Original Budget Template'!$AA$3),0,(SUMIF(' Original Budget Template'!$B$69:$B$75,1,' Original Budget Template'!$R$69:$R$75)/' Original Budget Template'!$AA$3))+IF(ISERROR(SUMIF(' Original Budget Template'!$B$69:$B$75,2,' Original Budget Template'!$R$69:$R$75)/' Original Budget Template'!$AA$5),0,(SUMIF(' Original Budget Template'!$B$69:$B$75,2,' Original Budget Template'!$R$69:$R$75)/' Original Budget Template'!$AA$5))</f>
        <v>0</v>
      </c>
      <c r="G28" s="718">
        <f>IF(ISERROR(SUMIF(' Original Budget Template'!$B$69:$B$75,1,' Original Budget Template'!$X$69:$X$75)/' Original Budget Template'!$AA$3),0,(SUMIF(' Original Budget Template'!$B$69:$B$75,1,' Original Budget Template'!$X$69:$X$75)/' Original Budget Template'!$AA$3))+IF(ISERROR(SUMIF(' Original Budget Template'!$B$69:$B$75,2,' Original Budget Template'!$X$69:$X$75)/' Original Budget Template'!$AA$5),0,(SUMIF(' Original Budget Template'!$B$69:$B$75,2,' Original Budget Template'!$X$69:$X$75)/' Original Budget Template'!$AA$5))</f>
        <v>0</v>
      </c>
      <c r="H28" s="718">
        <f>IF(ISERROR(SUMIF(' Original Budget Template'!$B$69:$B$75,1,' Original Budget Template'!$AD$69:$AD$75)/' Original Budget Template'!$AA$3),0,(SUMIF(' Original Budget Template'!$B$69:$B$75,1,' Original Budget Template'!$AD$69:$AD$75)/' Original Budget Template'!$AA$3))+IF(ISERROR(SUMIF(' Original Budget Template'!$B$69:$B$75,2,' Original Budget Template'!$AD$69:$AD$75)/' Original Budget Template'!$AA$5),0,(SUMIF(' Original Budget Template'!$B$69:$B$75,2,' Original Budget Template'!$AD$69:$AD$75)/' Original Budget Template'!$AA$5))</f>
        <v>0</v>
      </c>
      <c r="I28" s="718">
        <f>IF(ISERROR(SUMIF(' Original Budget Template'!$B$69:$B$75,1,' Original Budget Template'!$AJ$69:$AJ$75)/' Original Budget Template'!$AA$3),0,(SUMIF(' Original Budget Template'!$B$69:$B$75,1,' Original Budget Template'!$AJ$69:$AJ$75)/' Original Budget Template'!$AA$3))+IF(ISERROR(SUMIF(' Original Budget Template'!$B$69:$B$75,2,' Original Budget Template'!$AJ$69:$AJ$75)/' Original Budget Template'!$AA$5),0,(SUMIF(' Original Budget Template'!$B$69:$B$75,2,' Original Budget Template'!$AJ$69:$AJ$75)/' Original Budget Template'!$AA$5))</f>
        <v>0</v>
      </c>
      <c r="J28" s="719">
        <f>+' Original Budget Template'!G$69</f>
        <v>0</v>
      </c>
      <c r="K28" s="716">
        <f>SUM(E28:I28)-J28</f>
        <v>0</v>
      </c>
      <c r="L28" s="705"/>
      <c r="M28" s="706"/>
      <c r="R28" s="705"/>
      <c r="S28" s="706"/>
      <c r="X28" s="705"/>
      <c r="Y28" s="706"/>
    </row>
    <row r="29" spans="1:25" x14ac:dyDescent="0.2">
      <c r="A29" s="710"/>
      <c r="B29" s="1248"/>
      <c r="C29" s="712"/>
      <c r="D29" s="712"/>
      <c r="E29" s="720"/>
      <c r="F29" s="720"/>
      <c r="G29" s="720"/>
      <c r="H29" s="720"/>
      <c r="I29" s="720"/>
      <c r="J29" s="719"/>
      <c r="K29" s="716"/>
      <c r="L29" s="717"/>
      <c r="M29" s="706"/>
      <c r="R29" s="705"/>
      <c r="S29" s="706"/>
      <c r="X29" s="705"/>
      <c r="Y29" s="706"/>
    </row>
    <row r="30" spans="1:25" x14ac:dyDescent="0.2">
      <c r="A30" s="710" t="str">
        <f>+' Original Budget Template'!$A$77</f>
        <v>A</v>
      </c>
      <c r="B30" s="1248" t="str">
        <f>+' Original Budget Template'!$C$77</f>
        <v>Direct Output Support Costs</v>
      </c>
      <c r="C30" s="712">
        <f>+' Original Budget Template'!D77</f>
        <v>0</v>
      </c>
      <c r="D30" s="712">
        <f>+' Original Budget Template'!E$77</f>
        <v>0</v>
      </c>
      <c r="E30" s="718">
        <f>IF(ISERROR(SUMIF(' Original Budget Template'!$B$77:$B$83,1,' Original Budget Template'!$L$77:$L$83)/' Original Budget Template'!$AA$3),0,(SUMIF(' Original Budget Template'!$B$77:$B$83,1,' Original Budget Template'!$L$77:$L$83)/' Original Budget Template'!$AA$3))+IF(ISERROR(SUMIF(' Original Budget Template'!$B$77:$B$83,2,' Original Budget Template'!$L$77:$L$83)/' Original Budget Template'!$AA$5),0,(SUMIF(' Original Budget Template'!$B$77:$B$83,2,' Original Budget Template'!$L$77:$L$83)/' Original Budget Template'!$AA$5))</f>
        <v>0</v>
      </c>
      <c r="F30" s="718">
        <f>IF(ISERROR(SUMIF(' Original Budget Template'!$B$77:$B$83,1,' Original Budget Template'!$R$77:$R$83)/' Original Budget Template'!$AA$3),0,(SUMIF(' Original Budget Template'!$B$77:$B$83,1,' Original Budget Template'!$R$77:$R$83)/' Original Budget Template'!$AA$3))+IF(ISERROR(SUMIF(' Original Budget Template'!$B$77:$B$83,2,' Original Budget Template'!$R$77:$R$83)/' Original Budget Template'!$AA$5),0,(SUMIF(' Original Budget Template'!$B$77:$B$83,2,' Original Budget Template'!$R$77:$R$83)/' Original Budget Template'!$AA$5))</f>
        <v>0</v>
      </c>
      <c r="G30" s="718">
        <f>IF(ISERROR(SUMIF(' Original Budget Template'!$B$77:$B$83,1,' Original Budget Template'!$X$77:$X$83)/' Original Budget Template'!$AA$3),0,(SUMIF(' Original Budget Template'!$B$77:$B$83,1,' Original Budget Template'!$X$77:$X$83)/' Original Budget Template'!$AA$3))+IF(ISERROR(SUMIF(' Original Budget Template'!$B$77:$B$83,2,' Original Budget Template'!$X$77:$X$83)/' Original Budget Template'!$AA$5),0,(SUMIF(' Original Budget Template'!$B$77:$B$83,2,' Original Budget Template'!$X$77:$X$83)/' Original Budget Template'!$AA$5))</f>
        <v>0</v>
      </c>
      <c r="H30" s="718">
        <f>IF(ISERROR(SUMIF(' Original Budget Template'!$B$77:$B$83,1,' Original Budget Template'!$AD$77:$AD$83)/' Original Budget Template'!$AA$3),0,(SUMIF(' Original Budget Template'!$B$77:$B$83,1,' Original Budget Template'!$AD$77:$AD$83)/' Original Budget Template'!$AA$3))+IF(ISERROR(SUMIF(' Original Budget Template'!$B$77:$B$83,2,' Original Budget Template'!$AD$77:$AD$83)/' Original Budget Template'!$AA$5),0,(SUMIF(' Original Budget Template'!$B$77:$B$83,2,' Original Budget Template'!$AD$77:$AD$83)/' Original Budget Template'!$AA$5))</f>
        <v>0</v>
      </c>
      <c r="I30" s="718">
        <f>IF(ISERROR(SUMIF(' Original Budget Template'!$B$77:$B$83,1,' Original Budget Template'!$AJ$77:$AJ$83)/' Original Budget Template'!$AA$3),0,(SUMIF(' Original Budget Template'!$B$77:$B$83,1,' Original Budget Template'!$AJ$77:$AJ$83)/' Original Budget Template'!$AA$3))+IF(ISERROR(SUMIF(' Original Budget Template'!$B$77:$B$83,2,' Original Budget Template'!$AJ$77:$AJ$83)/' Original Budget Template'!$AA$5),0,(SUMIF(' Original Budget Template'!$B$77:$B$83,2,' Original Budget Template'!$AJ$77:$AJ$83)/' Original Budget Template'!$AA$5))</f>
        <v>0</v>
      </c>
      <c r="J30" s="719">
        <f>+' Original Budget Template'!G$77</f>
        <v>0</v>
      </c>
      <c r="K30" s="716">
        <f>SUM(E30:I30)-J30</f>
        <v>0</v>
      </c>
      <c r="L30" s="705"/>
      <c r="M30" s="706"/>
      <c r="R30" s="705"/>
      <c r="S30" s="706"/>
      <c r="X30" s="705"/>
      <c r="Y30" s="706"/>
    </row>
    <row r="31" spans="1:25" ht="13.5" thickBot="1" x14ac:dyDescent="0.25">
      <c r="A31" s="721"/>
      <c r="B31" s="711"/>
      <c r="C31" s="712"/>
      <c r="D31" s="712"/>
      <c r="E31" s="720"/>
      <c r="F31" s="720"/>
      <c r="G31" s="720"/>
      <c r="H31" s="720"/>
      <c r="I31" s="722"/>
      <c r="J31" s="719"/>
      <c r="K31" s="716"/>
      <c r="L31" s="717"/>
      <c r="M31" s="706"/>
      <c r="R31" s="705"/>
      <c r="S31" s="706"/>
      <c r="X31" s="705"/>
      <c r="Y31" s="706"/>
    </row>
    <row r="32" spans="1:25" s="730" customFormat="1" ht="27.75" customHeight="1" thickTop="1" x14ac:dyDescent="0.2">
      <c r="A32" s="723" t="str">
        <f>+' Original Budget Template'!$A$89</f>
        <v>B</v>
      </c>
      <c r="B32" s="724" t="s">
        <v>194</v>
      </c>
      <c r="C32" s="725">
        <f>+' Original Budget Template'!D89</f>
        <v>0</v>
      </c>
      <c r="D32" s="725">
        <f>+' Original Budget Template'!E$89</f>
        <v>0</v>
      </c>
      <c r="E32" s="726">
        <f>+' Original Budget Template'!L98</f>
        <v>0</v>
      </c>
      <c r="F32" s="726">
        <f>+' Original Budget Template'!R98</f>
        <v>0</v>
      </c>
      <c r="G32" s="726">
        <f>+' Original Budget Template'!X98</f>
        <v>0</v>
      </c>
      <c r="H32" s="726">
        <f>+' Original Budget Template'!AD98</f>
        <v>0</v>
      </c>
      <c r="I32" s="726">
        <f>+' Original Budget Template'!AJ98</f>
        <v>0</v>
      </c>
      <c r="J32" s="727">
        <f>+' Original Budget Template'!G$98</f>
        <v>0</v>
      </c>
      <c r="K32" s="716">
        <f>SUM(E32:I32)-J32</f>
        <v>0</v>
      </c>
      <c r="L32" s="728"/>
      <c r="M32" s="729"/>
      <c r="R32" s="731"/>
      <c r="S32" s="729"/>
      <c r="X32" s="731"/>
      <c r="Y32" s="729"/>
    </row>
    <row r="33" spans="1:25" s="730" customFormat="1" ht="8.25" customHeight="1" x14ac:dyDescent="0.2">
      <c r="A33" s="732"/>
      <c r="B33" s="733"/>
      <c r="C33" s="734"/>
      <c r="D33" s="734"/>
      <c r="E33" s="735"/>
      <c r="F33" s="735"/>
      <c r="G33" s="735"/>
      <c r="H33" s="735"/>
      <c r="I33" s="735"/>
      <c r="J33" s="736"/>
      <c r="K33" s="716"/>
      <c r="L33" s="728"/>
      <c r="M33" s="729"/>
      <c r="R33" s="731"/>
      <c r="S33" s="729"/>
      <c r="X33" s="731"/>
      <c r="Y33" s="729"/>
    </row>
    <row r="34" spans="1:25" s="730" customFormat="1" x14ac:dyDescent="0.2">
      <c r="A34" s="732" t="str">
        <f>+' Original Budget Template'!$A$101</f>
        <v>C</v>
      </c>
      <c r="B34" s="737" t="s">
        <v>195</v>
      </c>
      <c r="C34" s="734">
        <f>+' Original Budget Template'!D101</f>
        <v>0</v>
      </c>
      <c r="D34" s="734">
        <f>+' Original Budget Template'!E$101</f>
        <v>0</v>
      </c>
      <c r="E34" s="738">
        <f>' Original Budget Template'!L$101</f>
        <v>0</v>
      </c>
      <c r="F34" s="738">
        <f>' Original Budget Template'!R$101</f>
        <v>0</v>
      </c>
      <c r="G34" s="738">
        <f>' Original Budget Template'!X$101</f>
        <v>0</v>
      </c>
      <c r="H34" s="738">
        <f>' Original Budget Template'!AD$101</f>
        <v>0</v>
      </c>
      <c r="I34" s="738">
        <f>' Original Budget Template'!AJ$101</f>
        <v>0</v>
      </c>
      <c r="J34" s="739">
        <f>+' Original Budget Template'!G$101</f>
        <v>0</v>
      </c>
      <c r="K34" s="716">
        <f>SUM(E34:I34)-J34</f>
        <v>0</v>
      </c>
      <c r="L34" s="728"/>
      <c r="M34" s="729"/>
      <c r="R34" s="731"/>
      <c r="S34" s="729"/>
      <c r="X34" s="731"/>
      <c r="Y34" s="729"/>
    </row>
    <row r="35" spans="1:25" ht="13.5" thickBot="1" x14ac:dyDescent="0.25">
      <c r="A35" s="721"/>
      <c r="B35" s="740"/>
      <c r="C35" s="741"/>
      <c r="D35" s="741"/>
      <c r="E35" s="742"/>
      <c r="F35" s="742"/>
      <c r="G35" s="742"/>
      <c r="H35" s="742"/>
      <c r="I35" s="743"/>
      <c r="J35" s="744"/>
      <c r="K35" s="716"/>
      <c r="L35" s="717"/>
      <c r="M35" s="706"/>
      <c r="R35" s="705"/>
      <c r="S35" s="706"/>
      <c r="X35" s="705"/>
      <c r="Y35" s="706"/>
    </row>
    <row r="36" spans="1:25" ht="13.5" thickBot="1" x14ac:dyDescent="0.25">
      <c r="A36" s="745"/>
      <c r="B36" s="746" t="s">
        <v>149</v>
      </c>
      <c r="C36" s="747"/>
      <c r="D36" s="747"/>
      <c r="E36" s="748">
        <f>SUM(E11:E35:E35)</f>
        <v>0</v>
      </c>
      <c r="F36" s="748">
        <f>SUM(F11:F35:F35)</f>
        <v>0</v>
      </c>
      <c r="G36" s="748">
        <f>SUM(G11:G35:G35)</f>
        <v>0</v>
      </c>
      <c r="H36" s="748">
        <f>SUM(H11:H35:H35)</f>
        <v>0</v>
      </c>
      <c r="I36" s="748">
        <f>SUM(I11:I35:I35)</f>
        <v>0</v>
      </c>
      <c r="J36" s="749">
        <f>SUM(J11:J35:J35)</f>
        <v>0</v>
      </c>
      <c r="K36" s="716">
        <f>SUM(E36:I36)-J36</f>
        <v>0</v>
      </c>
      <c r="L36" s="717"/>
      <c r="M36" s="706"/>
      <c r="R36" s="705"/>
      <c r="S36" s="706"/>
      <c r="X36" s="705"/>
      <c r="Y36" s="706"/>
    </row>
    <row r="37" spans="1:25" x14ac:dyDescent="0.2">
      <c r="A37" s="750"/>
      <c r="B37" s="751"/>
      <c r="C37" s="752"/>
      <c r="D37" s="752"/>
      <c r="E37" s="753"/>
      <c r="F37" s="753"/>
      <c r="G37" s="753"/>
      <c r="H37" s="753"/>
      <c r="I37" s="754"/>
      <c r="J37" s="755"/>
      <c r="K37" s="716"/>
      <c r="L37" s="717"/>
      <c r="M37" s="706"/>
      <c r="R37" s="705"/>
      <c r="S37" s="706"/>
      <c r="X37" s="705"/>
      <c r="Y37" s="706"/>
    </row>
    <row r="38" spans="1:25" x14ac:dyDescent="0.2">
      <c r="A38" s="721"/>
      <c r="B38" s="756" t="s">
        <v>151</v>
      </c>
      <c r="C38" s="712"/>
      <c r="D38" s="712"/>
      <c r="E38" s="713"/>
      <c r="F38" s="713"/>
      <c r="G38" s="713"/>
      <c r="H38" s="713"/>
      <c r="I38" s="714"/>
      <c r="J38" s="715"/>
      <c r="K38" s="716"/>
      <c r="L38" s="717"/>
      <c r="M38" s="706"/>
      <c r="R38" s="705"/>
      <c r="S38" s="706"/>
      <c r="X38" s="705"/>
      <c r="Y38" s="706"/>
    </row>
    <row r="39" spans="1:25" x14ac:dyDescent="0.2">
      <c r="A39" s="721"/>
      <c r="B39" s="711" t="s">
        <v>142</v>
      </c>
      <c r="C39" s="712"/>
      <c r="D39" s="712"/>
      <c r="E39" s="738">
        <f>' Original Budget Template'!L114</f>
        <v>0</v>
      </c>
      <c r="F39" s="738">
        <f>' Original Budget Template'!R114</f>
        <v>0</v>
      </c>
      <c r="G39" s="738">
        <f>' Original Budget Template'!X114</f>
        <v>0</v>
      </c>
      <c r="H39" s="738">
        <f>' Original Budget Template'!AD114</f>
        <v>0</v>
      </c>
      <c r="I39" s="738">
        <f>' Original Budget Template'!AJ114</f>
        <v>0</v>
      </c>
      <c r="J39" s="739">
        <f>+' Original Budget Template'!G$114</f>
        <v>0</v>
      </c>
      <c r="K39" s="716"/>
      <c r="L39" s="717"/>
      <c r="M39" s="706"/>
      <c r="R39" s="705"/>
      <c r="S39" s="706"/>
      <c r="X39" s="705"/>
      <c r="Y39" s="706"/>
    </row>
    <row r="40" spans="1:25" x14ac:dyDescent="0.2">
      <c r="A40" s="721"/>
      <c r="B40" s="711" t="s">
        <v>141</v>
      </c>
      <c r="C40" s="712"/>
      <c r="D40" s="712"/>
      <c r="E40" s="738">
        <f>' Original Budget Template'!L115</f>
        <v>0</v>
      </c>
      <c r="F40" s="738">
        <f>' Original Budget Template'!R115</f>
        <v>0</v>
      </c>
      <c r="G40" s="738">
        <f>' Original Budget Template'!X115</f>
        <v>0</v>
      </c>
      <c r="H40" s="738">
        <f>' Original Budget Template'!AD115</f>
        <v>0</v>
      </c>
      <c r="I40" s="738">
        <f>' Original Budget Template'!AJ115</f>
        <v>0</v>
      </c>
      <c r="J40" s="739">
        <f>+' Original Budget Template'!G$115</f>
        <v>0</v>
      </c>
      <c r="K40" s="716"/>
      <c r="L40" s="717"/>
      <c r="M40" s="706"/>
      <c r="R40" s="705"/>
      <c r="S40" s="706"/>
      <c r="X40" s="705"/>
      <c r="Y40" s="706"/>
    </row>
    <row r="41" spans="1:25" x14ac:dyDescent="0.2">
      <c r="A41" s="721"/>
      <c r="B41" s="711" t="s">
        <v>143</v>
      </c>
      <c r="C41" s="712"/>
      <c r="D41" s="712"/>
      <c r="E41" s="738">
        <f>' Original Budget Template'!L116</f>
        <v>0</v>
      </c>
      <c r="F41" s="738">
        <f>' Original Budget Template'!R116</f>
        <v>0</v>
      </c>
      <c r="G41" s="738">
        <f>' Original Budget Template'!X116</f>
        <v>0</v>
      </c>
      <c r="H41" s="738">
        <f>' Original Budget Template'!AD116</f>
        <v>0</v>
      </c>
      <c r="I41" s="738">
        <f>' Original Budget Template'!AJ116</f>
        <v>0</v>
      </c>
      <c r="J41" s="739">
        <f>+' Original Budget Template'!G$116</f>
        <v>0</v>
      </c>
      <c r="K41" s="716"/>
      <c r="L41" s="717"/>
      <c r="M41" s="706"/>
      <c r="R41" s="705"/>
      <c r="S41" s="706"/>
      <c r="X41" s="705"/>
      <c r="Y41" s="706"/>
    </row>
    <row r="42" spans="1:25" x14ac:dyDescent="0.2">
      <c r="A42" s="721"/>
      <c r="B42" s="711" t="s">
        <v>166</v>
      </c>
      <c r="C42" s="712"/>
      <c r="D42" s="712"/>
      <c r="E42" s="738">
        <f>' Original Budget Template'!L117</f>
        <v>0</v>
      </c>
      <c r="F42" s="738">
        <f>' Original Budget Template'!R117</f>
        <v>0</v>
      </c>
      <c r="G42" s="738">
        <f>' Original Budget Template'!X117</f>
        <v>0</v>
      </c>
      <c r="H42" s="738">
        <f>' Original Budget Template'!AD117</f>
        <v>0</v>
      </c>
      <c r="I42" s="738">
        <f>' Original Budget Template'!AJ117</f>
        <v>0</v>
      </c>
      <c r="J42" s="739">
        <f>+' Original Budget Template'!G$117</f>
        <v>0</v>
      </c>
      <c r="K42" s="716"/>
      <c r="L42" s="717"/>
      <c r="M42" s="706"/>
      <c r="R42" s="705"/>
      <c r="S42" s="706"/>
      <c r="X42" s="705"/>
      <c r="Y42" s="706"/>
    </row>
    <row r="43" spans="1:25" x14ac:dyDescent="0.2">
      <c r="A43" s="721"/>
      <c r="B43" s="711"/>
      <c r="C43" s="712"/>
      <c r="D43" s="712"/>
      <c r="E43" s="757"/>
      <c r="F43" s="757"/>
      <c r="G43" s="713"/>
      <c r="H43" s="713"/>
      <c r="I43" s="714"/>
      <c r="J43" s="715"/>
      <c r="K43" s="716"/>
      <c r="L43" s="717"/>
      <c r="M43" s="706"/>
      <c r="R43" s="705"/>
      <c r="S43" s="706"/>
      <c r="X43" s="705"/>
      <c r="Y43" s="706"/>
    </row>
    <row r="44" spans="1:25" ht="13.5" thickBot="1" x14ac:dyDescent="0.25">
      <c r="A44" s="758"/>
      <c r="B44" s="759" t="s">
        <v>196</v>
      </c>
      <c r="C44" s="760"/>
      <c r="D44" s="760"/>
      <c r="E44" s="761">
        <f t="shared" ref="E44:J44" si="0">E36-SUM(E38:E43)</f>
        <v>0</v>
      </c>
      <c r="F44" s="761">
        <f t="shared" si="0"/>
        <v>0</v>
      </c>
      <c r="G44" s="761">
        <f t="shared" si="0"/>
        <v>0</v>
      </c>
      <c r="H44" s="761">
        <f t="shared" si="0"/>
        <v>0</v>
      </c>
      <c r="I44" s="761">
        <f t="shared" si="0"/>
        <v>0</v>
      </c>
      <c r="J44" s="762">
        <f t="shared" si="0"/>
        <v>0</v>
      </c>
      <c r="K44" s="716">
        <f>SUM(E44:I44)-J44</f>
        <v>0</v>
      </c>
      <c r="L44" s="705"/>
      <c r="M44" s="706"/>
      <c r="R44" s="705"/>
      <c r="S44" s="706"/>
      <c r="X44" s="705"/>
      <c r="Y44" s="706"/>
    </row>
    <row r="45" spans="1:25" x14ac:dyDescent="0.2">
      <c r="C45" s="763"/>
      <c r="D45" s="691" t="s">
        <v>99</v>
      </c>
      <c r="J45" s="764">
        <f>SUM(J39:J44)-J36</f>
        <v>0</v>
      </c>
      <c r="K45" s="705"/>
      <c r="L45" s="706"/>
      <c r="Q45" s="705"/>
      <c r="R45" s="706"/>
      <c r="W45" s="705"/>
      <c r="X45" s="706"/>
    </row>
    <row r="47" spans="1:25" ht="20.25" customHeight="1" x14ac:dyDescent="0.2">
      <c r="A47" s="1466" t="s">
        <v>203</v>
      </c>
      <c r="B47" s="1467"/>
      <c r="C47" s="1467"/>
      <c r="D47" s="1467"/>
      <c r="E47" s="1467"/>
      <c r="F47" s="1467"/>
      <c r="G47" s="1467"/>
      <c r="H47" s="1467"/>
      <c r="I47" s="1467"/>
      <c r="J47" s="1467"/>
      <c r="K47" s="697"/>
    </row>
    <row r="48" spans="1:25" x14ac:dyDescent="0.2">
      <c r="B48" s="701"/>
      <c r="E48" s="705"/>
      <c r="F48" s="705"/>
      <c r="G48" s="705"/>
      <c r="H48" s="705"/>
      <c r="I48" s="705"/>
      <c r="K48" s="705"/>
    </row>
    <row r="49" spans="1:13" ht="39.75" customHeight="1" x14ac:dyDescent="0.2">
      <c r="A49" s="765" t="s">
        <v>201</v>
      </c>
      <c r="B49" s="1249" t="s">
        <v>197</v>
      </c>
      <c r="C49" s="766" t="s">
        <v>198</v>
      </c>
      <c r="D49" s="767" t="s">
        <v>202</v>
      </c>
      <c r="G49" s="705"/>
      <c r="H49" s="705"/>
      <c r="I49" s="705"/>
      <c r="J49" s="705"/>
      <c r="K49" s="705"/>
      <c r="M49" s="705"/>
    </row>
    <row r="50" spans="1:13" x14ac:dyDescent="0.2">
      <c r="A50" s="768"/>
      <c r="B50" s="1248"/>
      <c r="C50" s="712"/>
      <c r="D50" s="769"/>
      <c r="G50" s="705"/>
      <c r="H50" s="705"/>
      <c r="I50" s="705"/>
      <c r="J50" s="705"/>
      <c r="K50" s="705"/>
      <c r="M50" s="716"/>
    </row>
    <row r="51" spans="1:13" x14ac:dyDescent="0.2">
      <c r="A51" s="770">
        <f>+' Original Budget Template'!$A$13</f>
        <v>1</v>
      </c>
      <c r="B51" s="1248" t="str">
        <f>+' Original Budget Template'!$C$13</f>
        <v>Description (Output 1)</v>
      </c>
      <c r="C51" s="712">
        <f>+' Original Budget Template'!E$13</f>
        <v>0</v>
      </c>
      <c r="D51" s="771">
        <f>' Original Budget Template'!G$13</f>
        <v>0</v>
      </c>
      <c r="G51" s="705"/>
      <c r="H51" s="705"/>
      <c r="I51" s="705"/>
      <c r="J51" s="705"/>
      <c r="K51" s="705"/>
      <c r="M51" s="716"/>
    </row>
    <row r="52" spans="1:13" x14ac:dyDescent="0.2">
      <c r="A52" s="770"/>
      <c r="B52" s="1248"/>
      <c r="C52" s="712"/>
      <c r="D52" s="771"/>
      <c r="G52" s="705"/>
      <c r="H52" s="705"/>
      <c r="I52" s="705"/>
      <c r="J52" s="705"/>
      <c r="K52" s="705"/>
      <c r="M52" s="716"/>
    </row>
    <row r="53" spans="1:13" x14ac:dyDescent="0.2">
      <c r="A53" s="770">
        <f>+' Original Budget Template'!$A$20</f>
        <v>2</v>
      </c>
      <c r="B53" s="1248" t="str">
        <f>+' Original Budget Template'!$C$20</f>
        <v>Description (Output 2)</v>
      </c>
      <c r="C53" s="712">
        <f>+' Original Budget Template'!E$20</f>
        <v>0</v>
      </c>
      <c r="D53" s="771">
        <f>' Original Budget Template'!G$20</f>
        <v>0</v>
      </c>
      <c r="G53" s="705"/>
      <c r="H53" s="705"/>
      <c r="I53" s="705"/>
      <c r="J53" s="705"/>
      <c r="K53" s="705"/>
      <c r="M53" s="716"/>
    </row>
    <row r="54" spans="1:13" x14ac:dyDescent="0.2">
      <c r="A54" s="770"/>
      <c r="B54" s="1248"/>
      <c r="C54" s="712"/>
      <c r="D54" s="771"/>
      <c r="G54" s="705"/>
      <c r="H54" s="705"/>
      <c r="I54" s="705"/>
      <c r="J54" s="705"/>
      <c r="K54" s="705"/>
      <c r="M54" s="716"/>
    </row>
    <row r="55" spans="1:13" x14ac:dyDescent="0.2">
      <c r="A55" s="770">
        <f>+' Original Budget Template'!$A$27</f>
        <v>3</v>
      </c>
      <c r="B55" s="1248" t="str">
        <f>+' Original Budget Template'!$C$27</f>
        <v>Description (Output 3)</v>
      </c>
      <c r="C55" s="712">
        <f>+' Original Budget Template'!E$27</f>
        <v>0</v>
      </c>
      <c r="D55" s="771">
        <f>' Original Budget Template'!G$27</f>
        <v>0</v>
      </c>
      <c r="G55" s="705"/>
      <c r="H55" s="705"/>
      <c r="I55" s="705"/>
      <c r="J55" s="705"/>
      <c r="K55" s="705"/>
      <c r="M55" s="716"/>
    </row>
    <row r="56" spans="1:13" x14ac:dyDescent="0.2">
      <c r="A56" s="770"/>
      <c r="B56" s="1248"/>
      <c r="C56" s="712"/>
      <c r="D56" s="771"/>
      <c r="G56" s="705"/>
      <c r="H56" s="705"/>
      <c r="I56" s="705"/>
      <c r="J56" s="705"/>
      <c r="K56" s="705"/>
      <c r="M56" s="716"/>
    </row>
    <row r="57" spans="1:13" x14ac:dyDescent="0.2">
      <c r="A57" s="770">
        <f>+' Original Budget Template'!$A$34</f>
        <v>4</v>
      </c>
      <c r="B57" s="1248" t="str">
        <f>+' Original Budget Template'!$C$34</f>
        <v>Description (Output 4)</v>
      </c>
      <c r="C57" s="712">
        <f>+' Original Budget Template'!E$34</f>
        <v>0</v>
      </c>
      <c r="D57" s="771">
        <f>' Original Budget Template'!G$34</f>
        <v>0</v>
      </c>
      <c r="G57" s="705"/>
      <c r="H57" s="705"/>
      <c r="I57" s="705"/>
      <c r="J57" s="705"/>
      <c r="K57" s="705"/>
      <c r="M57" s="716"/>
    </row>
    <row r="58" spans="1:13" x14ac:dyDescent="0.2">
      <c r="A58" s="770"/>
      <c r="B58" s="1248"/>
      <c r="C58" s="711"/>
      <c r="D58" s="771"/>
      <c r="G58" s="705"/>
      <c r="H58" s="705"/>
      <c r="I58" s="705"/>
      <c r="J58" s="705"/>
      <c r="K58" s="705"/>
      <c r="M58" s="716"/>
    </row>
    <row r="59" spans="1:13" x14ac:dyDescent="0.2">
      <c r="A59" s="770">
        <f>+' Original Budget Template'!$A$41</f>
        <v>5</v>
      </c>
      <c r="B59" s="1248" t="str">
        <f>+' Original Budget Template'!$C$41</f>
        <v>Description (Output 5)</v>
      </c>
      <c r="C59" s="712">
        <f>+' Original Budget Template'!E$41</f>
        <v>0</v>
      </c>
      <c r="D59" s="771">
        <f>' Original Budget Template'!G$41</f>
        <v>0</v>
      </c>
      <c r="G59" s="705"/>
      <c r="H59" s="705"/>
      <c r="I59" s="705"/>
      <c r="J59" s="705"/>
      <c r="K59" s="705"/>
      <c r="M59" s="716"/>
    </row>
    <row r="60" spans="1:13" x14ac:dyDescent="0.2">
      <c r="A60" s="770"/>
      <c r="B60" s="1248"/>
      <c r="C60" s="712"/>
      <c r="D60" s="771"/>
      <c r="G60" s="705"/>
      <c r="H60" s="705"/>
      <c r="I60" s="705"/>
      <c r="J60" s="705"/>
      <c r="K60" s="705"/>
      <c r="M60" s="716"/>
    </row>
    <row r="61" spans="1:13" x14ac:dyDescent="0.2">
      <c r="A61" s="770">
        <f>+' Original Budget Template'!$A$48</f>
        <v>6</v>
      </c>
      <c r="B61" s="1248" t="str">
        <f>+' Original Budget Template'!$C$48</f>
        <v>Description (Output 6)</v>
      </c>
      <c r="C61" s="712">
        <f>+' Original Budget Template'!E$48</f>
        <v>0</v>
      </c>
      <c r="D61" s="771">
        <f>+' Original Budget Template'!G$48</f>
        <v>0</v>
      </c>
      <c r="G61" s="705"/>
      <c r="H61" s="705"/>
      <c r="I61" s="705"/>
      <c r="J61" s="705"/>
      <c r="K61" s="705"/>
      <c r="M61" s="716"/>
    </row>
    <row r="62" spans="1:13" x14ac:dyDescent="0.2">
      <c r="A62" s="770"/>
      <c r="B62" s="1248"/>
      <c r="C62" s="712"/>
      <c r="D62" s="771"/>
      <c r="G62" s="705"/>
      <c r="H62" s="705"/>
      <c r="I62" s="705"/>
      <c r="J62" s="705"/>
      <c r="K62" s="705"/>
      <c r="M62" s="716"/>
    </row>
    <row r="63" spans="1:13" x14ac:dyDescent="0.2">
      <c r="A63" s="770">
        <f>+' Original Budget Template'!$A$55</f>
        <v>7</v>
      </c>
      <c r="B63" s="1248" t="str">
        <f>+' Original Budget Template'!$C$55</f>
        <v>Description (Output 7)</v>
      </c>
      <c r="C63" s="712">
        <f>+' Original Budget Template'!E$55</f>
        <v>0</v>
      </c>
      <c r="D63" s="771">
        <f>+' Original Budget Template'!G$55</f>
        <v>0</v>
      </c>
      <c r="G63" s="705"/>
      <c r="H63" s="705"/>
      <c r="I63" s="705"/>
      <c r="J63" s="705"/>
      <c r="K63" s="705"/>
      <c r="M63" s="716"/>
    </row>
    <row r="64" spans="1:13" x14ac:dyDescent="0.2">
      <c r="A64" s="770"/>
      <c r="B64" s="1248"/>
      <c r="C64" s="712"/>
      <c r="D64" s="771"/>
      <c r="G64" s="705"/>
      <c r="H64" s="705"/>
      <c r="I64" s="705"/>
      <c r="J64" s="705"/>
      <c r="K64" s="705"/>
      <c r="M64" s="716"/>
    </row>
    <row r="65" spans="1:13" x14ac:dyDescent="0.2">
      <c r="A65" s="770">
        <f>+' Original Budget Template'!$A$62</f>
        <v>8</v>
      </c>
      <c r="B65" s="1248" t="str">
        <f>+' Original Budget Template'!$C$62</f>
        <v>Description (Output 8)</v>
      </c>
      <c r="C65" s="712">
        <f>+' Original Budget Template'!E$62</f>
        <v>0</v>
      </c>
      <c r="D65" s="771">
        <f>+' Original Budget Template'!G$62</f>
        <v>0</v>
      </c>
      <c r="G65" s="705"/>
      <c r="H65" s="705"/>
      <c r="I65" s="705"/>
      <c r="J65" s="705"/>
      <c r="K65" s="705"/>
      <c r="M65" s="716"/>
    </row>
    <row r="66" spans="1:13" x14ac:dyDescent="0.2">
      <c r="A66" s="770"/>
      <c r="B66" s="1248"/>
      <c r="C66" s="712"/>
      <c r="D66" s="771"/>
      <c r="G66" s="705"/>
      <c r="H66" s="705"/>
      <c r="I66" s="705"/>
      <c r="J66" s="705"/>
      <c r="K66" s="705"/>
      <c r="M66" s="716"/>
    </row>
    <row r="67" spans="1:13" x14ac:dyDescent="0.2">
      <c r="A67" s="770">
        <f>+' Original Budget Template'!$A$69</f>
        <v>9</v>
      </c>
      <c r="B67" s="1248" t="str">
        <f>+' Original Budget Template'!$C$69</f>
        <v>Description (Output 9)</v>
      </c>
      <c r="C67" s="712">
        <f>+' Original Budget Template'!E$69</f>
        <v>0</v>
      </c>
      <c r="D67" s="771">
        <f>+' Original Budget Template'!G$69</f>
        <v>0</v>
      </c>
      <c r="G67" s="705"/>
      <c r="H67" s="705"/>
      <c r="I67" s="705"/>
      <c r="J67" s="705"/>
      <c r="K67" s="705"/>
      <c r="M67" s="716"/>
    </row>
    <row r="68" spans="1:13" x14ac:dyDescent="0.2">
      <c r="A68" s="770"/>
      <c r="B68" s="1248"/>
      <c r="C68" s="712"/>
      <c r="D68" s="771"/>
      <c r="G68" s="705"/>
      <c r="H68" s="705"/>
      <c r="I68" s="705"/>
      <c r="J68" s="705"/>
      <c r="K68" s="705"/>
      <c r="M68" s="716"/>
    </row>
    <row r="69" spans="1:13" x14ac:dyDescent="0.2">
      <c r="A69" s="770" t="str">
        <f>+' Original Budget Template'!$A$77</f>
        <v>A</v>
      </c>
      <c r="B69" s="1248" t="str">
        <f>+' Original Budget Template'!$C$77</f>
        <v>Direct Output Support Costs</v>
      </c>
      <c r="C69" s="712">
        <f>+' Original Budget Template'!E$77</f>
        <v>0</v>
      </c>
      <c r="D69" s="771">
        <f>+' Original Budget Template'!G$77</f>
        <v>0</v>
      </c>
      <c r="G69" s="705"/>
      <c r="H69" s="705"/>
      <c r="I69" s="705"/>
      <c r="J69" s="705"/>
      <c r="K69" s="705"/>
      <c r="M69" s="716"/>
    </row>
    <row r="70" spans="1:13" x14ac:dyDescent="0.2">
      <c r="A70" s="770"/>
      <c r="B70" s="711"/>
      <c r="C70" s="712"/>
      <c r="D70" s="771"/>
      <c r="G70" s="705"/>
      <c r="H70" s="705"/>
      <c r="I70" s="705"/>
      <c r="J70" s="705"/>
      <c r="K70" s="705"/>
      <c r="M70" s="716"/>
    </row>
    <row r="71" spans="1:13" x14ac:dyDescent="0.2">
      <c r="A71" s="772" t="str">
        <f>+' Original Budget Template'!$A$89</f>
        <v>B</v>
      </c>
      <c r="B71" s="773" t="s">
        <v>194</v>
      </c>
      <c r="C71" s="774">
        <f>+' Original Budget Template'!E$89</f>
        <v>0</v>
      </c>
      <c r="D71" s="775">
        <f>+' Original Budget Template'!G$98</f>
        <v>0</v>
      </c>
      <c r="G71" s="705"/>
      <c r="H71" s="705"/>
      <c r="I71" s="705"/>
      <c r="J71" s="705"/>
      <c r="K71" s="705"/>
      <c r="M71" s="716"/>
    </row>
    <row r="72" spans="1:13" ht="6.75" customHeight="1" x14ac:dyDescent="0.2">
      <c r="A72" s="776"/>
      <c r="B72" s="777"/>
      <c r="C72" s="734"/>
      <c r="D72" s="778"/>
      <c r="G72" s="705"/>
      <c r="H72" s="705"/>
      <c r="I72" s="705"/>
      <c r="J72" s="705"/>
      <c r="K72" s="705"/>
      <c r="M72" s="716"/>
    </row>
    <row r="73" spans="1:13" x14ac:dyDescent="0.2">
      <c r="A73" s="776" t="str">
        <f>+' Original Budget Template'!$A$101</f>
        <v>C</v>
      </c>
      <c r="B73" s="779" t="s">
        <v>195</v>
      </c>
      <c r="C73" s="734">
        <f>+' Original Budget Template'!E$101</f>
        <v>0</v>
      </c>
      <c r="D73" s="780">
        <f>+' Original Budget Template'!G$101</f>
        <v>0</v>
      </c>
      <c r="G73" s="705"/>
      <c r="H73" s="705"/>
      <c r="I73" s="705"/>
      <c r="J73" s="705"/>
      <c r="K73" s="705"/>
      <c r="M73" s="716"/>
    </row>
    <row r="74" spans="1:13" ht="13.5" thickBot="1" x14ac:dyDescent="0.25">
      <c r="A74" s="768"/>
      <c r="B74" s="740"/>
      <c r="C74" s="741"/>
      <c r="D74" s="781"/>
      <c r="G74" s="705"/>
      <c r="H74" s="705"/>
      <c r="I74" s="705"/>
      <c r="J74" s="705"/>
      <c r="K74" s="705"/>
      <c r="M74" s="716"/>
    </row>
    <row r="75" spans="1:13" x14ac:dyDescent="0.2">
      <c r="A75" s="782" t="s">
        <v>149</v>
      </c>
      <c r="B75" s="746"/>
      <c r="C75" s="747"/>
      <c r="D75" s="783">
        <f>SUM(D50:D74:D74)</f>
        <v>0</v>
      </c>
      <c r="G75" s="705"/>
      <c r="H75" s="705"/>
      <c r="I75" s="705"/>
      <c r="J75" s="705"/>
      <c r="K75" s="705"/>
      <c r="M75" s="716"/>
    </row>
    <row r="76" spans="1:13" x14ac:dyDescent="0.2">
      <c r="A76" s="784" t="s">
        <v>200</v>
      </c>
      <c r="B76" s="756"/>
      <c r="C76" s="785"/>
      <c r="D76" s="786"/>
      <c r="G76" s="705"/>
      <c r="H76" s="705"/>
      <c r="I76" s="705"/>
      <c r="J76" s="705"/>
      <c r="K76" s="705"/>
      <c r="M76" s="716"/>
    </row>
    <row r="77" spans="1:13" x14ac:dyDescent="0.2">
      <c r="A77" s="787" t="s">
        <v>142</v>
      </c>
      <c r="B77" s="711"/>
      <c r="C77" s="712"/>
      <c r="D77" s="780">
        <f>+' Original Budget Template'!G$114</f>
        <v>0</v>
      </c>
      <c r="G77" s="705"/>
      <c r="H77" s="705"/>
      <c r="I77" s="705"/>
      <c r="J77" s="705"/>
      <c r="K77" s="705"/>
      <c r="M77" s="716"/>
    </row>
    <row r="78" spans="1:13" x14ac:dyDescent="0.2">
      <c r="A78" s="787" t="s">
        <v>141</v>
      </c>
      <c r="B78" s="711"/>
      <c r="C78" s="712"/>
      <c r="D78" s="780">
        <f>+' Original Budget Template'!G$115</f>
        <v>0</v>
      </c>
      <c r="G78" s="705"/>
      <c r="H78" s="705"/>
      <c r="I78" s="705"/>
      <c r="J78" s="705"/>
      <c r="K78" s="705"/>
      <c r="M78" s="716"/>
    </row>
    <row r="79" spans="1:13" x14ac:dyDescent="0.2">
      <c r="A79" s="787" t="s">
        <v>143</v>
      </c>
      <c r="B79" s="711"/>
      <c r="C79" s="712"/>
      <c r="D79" s="780">
        <f>+' Original Budget Template'!G$116</f>
        <v>0</v>
      </c>
      <c r="G79" s="705"/>
      <c r="H79" s="705"/>
      <c r="I79" s="705"/>
      <c r="J79" s="705"/>
      <c r="K79" s="705"/>
      <c r="M79" s="716"/>
    </row>
    <row r="80" spans="1:13" x14ac:dyDescent="0.2">
      <c r="A80" s="787" t="s">
        <v>166</v>
      </c>
      <c r="B80" s="711"/>
      <c r="C80" s="712"/>
      <c r="D80" s="780">
        <f>+' Original Budget Template'!G$117</f>
        <v>0</v>
      </c>
      <c r="G80" s="705"/>
      <c r="H80" s="705"/>
      <c r="I80" s="705"/>
      <c r="J80" s="705"/>
      <c r="K80" s="705"/>
      <c r="M80" s="716"/>
    </row>
    <row r="81" spans="1:13" x14ac:dyDescent="0.2">
      <c r="A81" s="788" t="s">
        <v>199</v>
      </c>
      <c r="B81" s="789"/>
      <c r="C81" s="712"/>
      <c r="D81" s="780">
        <f>+' Original Budget Template'!G$120</f>
        <v>0</v>
      </c>
      <c r="G81" s="705"/>
      <c r="H81" s="705"/>
      <c r="I81" s="705"/>
      <c r="J81" s="705"/>
      <c r="K81" s="705"/>
      <c r="M81" s="716"/>
    </row>
    <row r="82" spans="1:13" x14ac:dyDescent="0.2">
      <c r="A82" s="790" t="s">
        <v>196</v>
      </c>
      <c r="B82" s="791"/>
      <c r="C82" s="792"/>
      <c r="D82" s="793">
        <f>SUM(D77:D81)</f>
        <v>0</v>
      </c>
      <c r="G82" s="705"/>
      <c r="H82" s="705"/>
      <c r="I82" s="705"/>
      <c r="J82" s="705"/>
      <c r="K82" s="705"/>
      <c r="M82" s="716"/>
    </row>
    <row r="83" spans="1:13" x14ac:dyDescent="0.2">
      <c r="B83" s="763"/>
      <c r="C83" s="691" t="s">
        <v>99</v>
      </c>
      <c r="D83" s="705"/>
      <c r="E83" s="705"/>
      <c r="G83" s="705"/>
      <c r="H83" s="705"/>
      <c r="I83" s="705"/>
      <c r="J83" s="764"/>
      <c r="K83" s="705"/>
    </row>
    <row r="84" spans="1:13" x14ac:dyDescent="0.2">
      <c r="E84" s="705"/>
      <c r="F84" s="705"/>
      <c r="G84" s="705"/>
      <c r="H84" s="705"/>
      <c r="I84" s="705"/>
    </row>
  </sheetData>
  <sheetProtection sheet="1" objects="1" scenarios="1"/>
  <mergeCells count="10">
    <mergeCell ref="C4:J4"/>
    <mergeCell ref="C2:J2"/>
    <mergeCell ref="A47:J47"/>
    <mergeCell ref="A9:A10"/>
    <mergeCell ref="B9:B10"/>
    <mergeCell ref="C9:C10"/>
    <mergeCell ref="D9:D10"/>
    <mergeCell ref="J9:J10"/>
    <mergeCell ref="E9:I9"/>
    <mergeCell ref="A7:J7"/>
  </mergeCells>
  <pageMargins left="0.7" right="0.7" top="0.75" bottom="0.75" header="0.3" footer="0.3"/>
  <pageSetup paperSize="9" scale="60" orientation="portrait" r:id="rId1"/>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V215"/>
  <sheetViews>
    <sheetView zoomScale="70" zoomScaleNormal="70" zoomScaleSheetLayoutView="70" workbookViewId="0">
      <selection activeCell="J16" sqref="J16"/>
    </sheetView>
  </sheetViews>
  <sheetFormatPr defaultRowHeight="12.75" outlineLevelRow="1" x14ac:dyDescent="0.2"/>
  <cols>
    <col min="1" max="1" width="5.28515625" customWidth="1"/>
    <col min="2" max="2" width="4.5703125" customWidth="1"/>
    <col min="3" max="3" width="49.7109375" customWidth="1"/>
    <col min="4" max="4" width="13.5703125" customWidth="1"/>
    <col min="5" max="5" width="13.7109375" bestFit="1" customWidth="1"/>
    <col min="6" max="6" width="13" customWidth="1"/>
    <col min="7" max="7" width="14.7109375" customWidth="1"/>
    <col min="8" max="11" width="13.28515625" customWidth="1"/>
    <col min="12" max="12" width="12.5703125" customWidth="1"/>
    <col min="13" max="13" width="10.140625" customWidth="1"/>
    <col min="14" max="14" width="11.42578125" customWidth="1"/>
    <col min="15" max="15" width="11.5703125" customWidth="1"/>
    <col min="16" max="16" width="12" customWidth="1"/>
    <col min="17" max="17" width="11.5703125" customWidth="1"/>
    <col min="18" max="18" width="13.28515625" customWidth="1"/>
    <col min="19" max="19" width="10.140625" customWidth="1"/>
    <col min="20" max="20" width="12.28515625" customWidth="1"/>
    <col min="21" max="21" width="11.5703125" customWidth="1"/>
    <col min="22" max="22" width="12.140625" customWidth="1"/>
    <col min="23" max="23" width="11.7109375" customWidth="1"/>
    <col min="24" max="24" width="12.140625" customWidth="1"/>
    <col min="25" max="25" width="10.140625" customWidth="1"/>
    <col min="26" max="26" width="12" customWidth="1"/>
    <col min="27" max="29" width="10.140625" customWidth="1"/>
    <col min="30" max="31" width="11.42578125" customWidth="1"/>
    <col min="32" max="32" width="11.140625" customWidth="1"/>
    <col min="33" max="37" width="10.140625" customWidth="1"/>
    <col min="38" max="38" width="12.42578125" customWidth="1"/>
    <col min="39" max="39" width="8.85546875" customWidth="1"/>
  </cols>
  <sheetData>
    <row r="1" spans="1:50" s="9" customFormat="1" ht="36.6" customHeight="1" x14ac:dyDescent="0.2">
      <c r="C1" s="576" t="s">
        <v>414</v>
      </c>
      <c r="E1" s="10"/>
      <c r="F1" s="10"/>
      <c r="G1" s="10"/>
      <c r="H1" s="88"/>
      <c r="I1" s="10"/>
      <c r="J1" s="10"/>
      <c r="K1" s="10"/>
      <c r="AM1" s="104"/>
      <c r="AX1" s="9">
        <v>1</v>
      </c>
    </row>
    <row r="2" spans="1:50" s="9" customFormat="1" ht="11.1" customHeight="1" x14ac:dyDescent="0.2">
      <c r="C2" s="8"/>
      <c r="E2" s="10"/>
      <c r="F2" s="10"/>
      <c r="G2" s="10"/>
      <c r="H2" s="88"/>
      <c r="I2" s="10"/>
      <c r="J2" s="10"/>
      <c r="K2" s="10"/>
      <c r="M2" s="14"/>
      <c r="N2" s="14"/>
      <c r="Q2" s="14"/>
      <c r="R2" s="14"/>
      <c r="S2" s="90"/>
      <c r="W2" s="14"/>
      <c r="X2" s="14"/>
      <c r="AC2" s="14"/>
      <c r="AD2" s="14"/>
      <c r="AM2" s="104"/>
      <c r="AX2" s="9">
        <v>2</v>
      </c>
    </row>
    <row r="3" spans="1:50" s="9" customFormat="1" ht="33" customHeight="1" x14ac:dyDescent="0.2">
      <c r="C3" s="185" t="s">
        <v>140</v>
      </c>
      <c r="D3" s="1512"/>
      <c r="E3" s="1513"/>
      <c r="F3" s="1513"/>
      <c r="G3" s="1513"/>
      <c r="H3" s="1513"/>
      <c r="I3" s="1513"/>
      <c r="J3" s="1513"/>
      <c r="K3" s="1513"/>
      <c r="L3" s="1513"/>
      <c r="M3" s="1513"/>
      <c r="N3" s="1514"/>
      <c r="O3" s="89"/>
      <c r="Q3" s="48" t="s">
        <v>2</v>
      </c>
      <c r="R3" s="190"/>
      <c r="Z3" s="1261" t="s">
        <v>350</v>
      </c>
      <c r="AA3" s="978">
        <v>1</v>
      </c>
      <c r="AC3" s="1310" t="s">
        <v>354</v>
      </c>
      <c r="AE3" s="14"/>
      <c r="AF3" s="14"/>
      <c r="AG3" s="189"/>
      <c r="AH3" s="1310" t="s">
        <v>356</v>
      </c>
      <c r="AI3" s="1523"/>
      <c r="AJ3" s="1524"/>
      <c r="AK3" s="1525"/>
      <c r="AM3" s="104"/>
    </row>
    <row r="4" spans="1:50" s="90" customFormat="1" ht="14.1" customHeight="1" x14ac:dyDescent="0.2">
      <c r="C4" s="91"/>
      <c r="D4" s="92"/>
      <c r="E4" s="92"/>
      <c r="F4" s="92"/>
      <c r="G4" s="92"/>
      <c r="H4" s="92"/>
      <c r="I4" s="92"/>
      <c r="J4" s="92"/>
      <c r="K4" s="92"/>
      <c r="L4" s="92"/>
      <c r="M4" s="92"/>
      <c r="N4" s="92"/>
      <c r="O4" s="93"/>
      <c r="P4" s="93"/>
      <c r="R4" s="94"/>
      <c r="S4" s="94"/>
      <c r="W4" s="95"/>
      <c r="X4" s="96"/>
      <c r="AC4" s="94"/>
      <c r="AD4" s="94"/>
      <c r="AM4" s="104"/>
    </row>
    <row r="5" spans="1:50" s="90" customFormat="1" ht="22.15" customHeight="1" x14ac:dyDescent="0.2">
      <c r="C5" s="192" t="s">
        <v>1</v>
      </c>
      <c r="D5" s="1512"/>
      <c r="E5" s="1513"/>
      <c r="F5" s="1513"/>
      <c r="G5" s="1513"/>
      <c r="H5" s="1513"/>
      <c r="I5" s="1513"/>
      <c r="J5" s="1513"/>
      <c r="K5" s="1513"/>
      <c r="L5" s="1513"/>
      <c r="M5" s="1513"/>
      <c r="N5" s="1514"/>
      <c r="Q5" s="48" t="s">
        <v>3</v>
      </c>
      <c r="R5" s="191"/>
      <c r="S5" s="9"/>
      <c r="W5" s="95"/>
      <c r="X5" s="96"/>
      <c r="Z5" s="1261" t="s">
        <v>351</v>
      </c>
      <c r="AA5" s="978">
        <v>1</v>
      </c>
      <c r="AC5" s="1310" t="s">
        <v>355</v>
      </c>
      <c r="AD5" s="9"/>
      <c r="AE5" s="14"/>
      <c r="AF5" s="14"/>
      <c r="AG5" s="1356"/>
      <c r="AH5" s="1310" t="s">
        <v>356</v>
      </c>
      <c r="AI5" s="1526"/>
      <c r="AJ5" s="1527"/>
      <c r="AK5" s="1528"/>
      <c r="AM5" s="104"/>
    </row>
    <row r="6" spans="1:50" s="90" customFormat="1" ht="26.1" customHeight="1" x14ac:dyDescent="0.2">
      <c r="C6" s="127" t="s">
        <v>240</v>
      </c>
      <c r="D6" s="98"/>
      <c r="E6" s="97"/>
      <c r="F6" s="98"/>
      <c r="G6" s="98"/>
      <c r="H6" s="98"/>
      <c r="I6" s="98"/>
      <c r="J6" s="98"/>
      <c r="K6" s="98"/>
      <c r="L6" s="98"/>
      <c r="M6" s="98"/>
      <c r="N6" s="98"/>
      <c r="O6" s="99"/>
      <c r="P6" s="99"/>
      <c r="Q6" s="100"/>
      <c r="R6" s="97"/>
      <c r="S6" s="101"/>
      <c r="T6" s="100"/>
      <c r="U6" s="100"/>
      <c r="V6" s="100"/>
      <c r="W6" s="102"/>
      <c r="X6" s="103"/>
      <c r="Y6" s="100"/>
      <c r="AC6" s="94"/>
      <c r="AD6" s="94"/>
      <c r="AM6" s="104"/>
    </row>
    <row r="7" spans="1:50" s="90" customFormat="1" ht="15.75" customHeight="1" x14ac:dyDescent="0.2">
      <c r="C7" s="127"/>
      <c r="D7" s="98"/>
      <c r="E7" s="97"/>
      <c r="F7" s="98"/>
      <c r="G7" s="98"/>
      <c r="H7" s="98"/>
      <c r="I7" s="98"/>
      <c r="J7" s="98"/>
      <c r="K7" s="98"/>
      <c r="L7" s="98"/>
      <c r="M7" s="98"/>
      <c r="N7" s="98"/>
      <c r="O7" s="99"/>
      <c r="P7" s="99"/>
      <c r="Q7" s="100"/>
      <c r="R7" s="97"/>
      <c r="S7" s="101"/>
      <c r="T7" s="100"/>
      <c r="U7" s="100"/>
      <c r="V7" s="100"/>
      <c r="W7" s="102"/>
      <c r="X7" s="103"/>
      <c r="Y7" s="100"/>
      <c r="AC7" s="94"/>
      <c r="AD7" s="94"/>
      <c r="AM7" s="104"/>
    </row>
    <row r="8" spans="1:50" s="9" customFormat="1" ht="14.25" customHeight="1" thickBot="1" x14ac:dyDescent="0.25">
      <c r="C8" s="8"/>
      <c r="E8" s="10"/>
      <c r="L8" s="14"/>
      <c r="M8" s="55"/>
      <c r="R8" s="14"/>
      <c r="S8" s="55"/>
      <c r="X8" s="14"/>
      <c r="Y8" s="55"/>
      <c r="AM8" s="104"/>
    </row>
    <row r="9" spans="1:50" ht="12.75" customHeight="1" x14ac:dyDescent="0.2">
      <c r="A9" s="1501" t="s">
        <v>71</v>
      </c>
      <c r="B9" s="1501" t="s">
        <v>353</v>
      </c>
      <c r="C9" s="1489" t="s">
        <v>55</v>
      </c>
      <c r="D9" s="1489" t="s">
        <v>81</v>
      </c>
      <c r="E9" s="1508" t="s">
        <v>82</v>
      </c>
      <c r="F9" s="1515" t="s">
        <v>167</v>
      </c>
      <c r="G9" s="1515" t="s">
        <v>168</v>
      </c>
      <c r="H9" s="1522" t="s">
        <v>94</v>
      </c>
      <c r="I9" s="1519"/>
      <c r="J9" s="1519"/>
      <c r="K9" s="1519"/>
      <c r="L9" s="881"/>
      <c r="M9" s="882"/>
      <c r="N9" s="1521" t="s">
        <v>95</v>
      </c>
      <c r="O9" s="1519"/>
      <c r="P9" s="1519"/>
      <c r="Q9" s="1519"/>
      <c r="R9" s="883"/>
      <c r="S9" s="882"/>
      <c r="T9" s="1519" t="s">
        <v>96</v>
      </c>
      <c r="U9" s="1519"/>
      <c r="V9" s="1519"/>
      <c r="W9" s="1519"/>
      <c r="X9" s="884" t="s">
        <v>62</v>
      </c>
      <c r="Y9" s="882"/>
      <c r="Z9" s="1519" t="s">
        <v>97</v>
      </c>
      <c r="AA9" s="1519"/>
      <c r="AB9" s="1519"/>
      <c r="AC9" s="1519"/>
      <c r="AD9" s="884" t="s">
        <v>62</v>
      </c>
      <c r="AE9" s="882"/>
      <c r="AF9" s="1519" t="s">
        <v>98</v>
      </c>
      <c r="AG9" s="1519"/>
      <c r="AH9" s="1519"/>
      <c r="AI9" s="1519"/>
      <c r="AJ9" s="884" t="s">
        <v>62</v>
      </c>
      <c r="AK9" s="882"/>
      <c r="AL9" s="1484" t="s">
        <v>20</v>
      </c>
      <c r="AM9" s="1518"/>
    </row>
    <row r="10" spans="1:50" ht="38.25" x14ac:dyDescent="0.2">
      <c r="A10" s="1502"/>
      <c r="B10" s="1502"/>
      <c r="C10" s="1490"/>
      <c r="D10" s="1490"/>
      <c r="E10" s="1492"/>
      <c r="F10" s="1516"/>
      <c r="G10" s="1516"/>
      <c r="H10" s="801" t="s">
        <v>83</v>
      </c>
      <c r="I10" s="798" t="s">
        <v>84</v>
      </c>
      <c r="J10" s="798" t="s">
        <v>85</v>
      </c>
      <c r="K10" s="798" t="s">
        <v>86</v>
      </c>
      <c r="L10" s="24" t="s">
        <v>65</v>
      </c>
      <c r="M10" s="24" t="s">
        <v>18</v>
      </c>
      <c r="N10" s="801" t="s">
        <v>83</v>
      </c>
      <c r="O10" s="798" t="s">
        <v>84</v>
      </c>
      <c r="P10" s="798" t="s">
        <v>85</v>
      </c>
      <c r="Q10" s="798" t="s">
        <v>86</v>
      </c>
      <c r="R10" s="12" t="s">
        <v>66</v>
      </c>
      <c r="S10" s="56" t="s">
        <v>17</v>
      </c>
      <c r="T10" s="798" t="s">
        <v>83</v>
      </c>
      <c r="U10" s="798" t="s">
        <v>84</v>
      </c>
      <c r="V10" s="798" t="s">
        <v>85</v>
      </c>
      <c r="W10" s="798" t="s">
        <v>86</v>
      </c>
      <c r="X10" s="12" t="s">
        <v>67</v>
      </c>
      <c r="Y10" s="56" t="s">
        <v>19</v>
      </c>
      <c r="Z10" s="798" t="s">
        <v>83</v>
      </c>
      <c r="AA10" s="798" t="s">
        <v>84</v>
      </c>
      <c r="AB10" s="798" t="s">
        <v>85</v>
      </c>
      <c r="AC10" s="798" t="s">
        <v>86</v>
      </c>
      <c r="AD10" s="12" t="s">
        <v>5</v>
      </c>
      <c r="AE10" s="56" t="s">
        <v>6</v>
      </c>
      <c r="AF10" s="798" t="s">
        <v>83</v>
      </c>
      <c r="AG10" s="798" t="s">
        <v>84</v>
      </c>
      <c r="AH10" s="798" t="s">
        <v>85</v>
      </c>
      <c r="AI10" s="798" t="s">
        <v>86</v>
      </c>
      <c r="AJ10" s="12" t="s">
        <v>4</v>
      </c>
      <c r="AK10" s="56" t="s">
        <v>7</v>
      </c>
      <c r="AL10" s="1520"/>
      <c r="AM10" s="1518"/>
    </row>
    <row r="11" spans="1:50" ht="43.5" customHeight="1" x14ac:dyDescent="0.2">
      <c r="A11" s="1502"/>
      <c r="B11" s="1502"/>
      <c r="C11" s="1490"/>
      <c r="D11" s="1490"/>
      <c r="E11" s="1492"/>
      <c r="F11" s="1517"/>
      <c r="G11" s="1517"/>
      <c r="H11" s="1222" t="s">
        <v>15</v>
      </c>
      <c r="I11" s="1222" t="s">
        <v>16</v>
      </c>
      <c r="J11" s="1222" t="s">
        <v>431</v>
      </c>
      <c r="K11" s="1222" t="s">
        <v>432</v>
      </c>
      <c r="L11" s="24" t="s">
        <v>75</v>
      </c>
      <c r="M11" s="593" t="s">
        <v>271</v>
      </c>
      <c r="N11" s="1223" t="str">
        <f>+H11</f>
        <v>July to Sept</v>
      </c>
      <c r="O11" s="1223" t="str">
        <f>+I11</f>
        <v>Oct to Dec</v>
      </c>
      <c r="P11" s="1223" t="str">
        <f>+J11</f>
        <v>Jan to Mar</v>
      </c>
      <c r="Q11" s="1223" t="str">
        <f>+K11</f>
        <v>Apr to Jun</v>
      </c>
      <c r="R11" s="12" t="s">
        <v>75</v>
      </c>
      <c r="S11" s="593" t="s">
        <v>271</v>
      </c>
      <c r="T11" s="1223" t="str">
        <f>+N11</f>
        <v>July to Sept</v>
      </c>
      <c r="U11" s="1223" t="str">
        <f>+O11</f>
        <v>Oct to Dec</v>
      </c>
      <c r="V11" s="1223" t="str">
        <f>+P11</f>
        <v>Jan to Mar</v>
      </c>
      <c r="W11" s="1223" t="str">
        <f>+Q11</f>
        <v>Apr to Jun</v>
      </c>
      <c r="X11" s="12" t="s">
        <v>75</v>
      </c>
      <c r="Y11" s="593" t="s">
        <v>271</v>
      </c>
      <c r="Z11" s="1223" t="str">
        <f>+T11</f>
        <v>July to Sept</v>
      </c>
      <c r="AA11" s="1223" t="str">
        <f>+U11</f>
        <v>Oct to Dec</v>
      </c>
      <c r="AB11" s="1223" t="str">
        <f>+V11</f>
        <v>Jan to Mar</v>
      </c>
      <c r="AC11" s="1223" t="str">
        <f>+W11</f>
        <v>Apr to Jun</v>
      </c>
      <c r="AD11" s="12" t="s">
        <v>75</v>
      </c>
      <c r="AE11" s="593" t="s">
        <v>271</v>
      </c>
      <c r="AF11" s="1223" t="str">
        <f>+Z11</f>
        <v>July to Sept</v>
      </c>
      <c r="AG11" s="1223" t="str">
        <f>+AA11</f>
        <v>Oct to Dec</v>
      </c>
      <c r="AH11" s="1223" t="str">
        <f>+AB11</f>
        <v>Jan to Mar</v>
      </c>
      <c r="AI11" s="1223" t="str">
        <f>+AC11</f>
        <v>Apr to Jun</v>
      </c>
      <c r="AJ11" s="12" t="s">
        <v>75</v>
      </c>
      <c r="AK11" s="593" t="s">
        <v>271</v>
      </c>
      <c r="AL11" s="1485"/>
      <c r="AM11" s="1518"/>
    </row>
    <row r="12" spans="1:50" ht="17.25" customHeight="1" x14ac:dyDescent="0.2">
      <c r="A12" s="885" t="s">
        <v>264</v>
      </c>
      <c r="B12" s="1290"/>
      <c r="C12" s="582" t="s">
        <v>265</v>
      </c>
      <c r="D12" s="208"/>
      <c r="E12" s="209"/>
      <c r="F12" s="210"/>
      <c r="G12" s="210"/>
      <c r="H12" s="211"/>
      <c r="I12" s="212"/>
      <c r="J12" s="212"/>
      <c r="K12" s="212"/>
      <c r="L12" s="213"/>
      <c r="M12" s="214"/>
      <c r="N12" s="211"/>
      <c r="O12" s="212"/>
      <c r="P12" s="212"/>
      <c r="Q12" s="212"/>
      <c r="R12" s="215"/>
      <c r="S12" s="214"/>
      <c r="T12" s="216"/>
      <c r="U12" s="212"/>
      <c r="V12" s="212"/>
      <c r="W12" s="212"/>
      <c r="X12" s="215"/>
      <c r="Y12" s="214"/>
      <c r="Z12" s="216"/>
      <c r="AA12" s="212"/>
      <c r="AB12" s="212"/>
      <c r="AC12" s="212"/>
      <c r="AD12" s="215"/>
      <c r="AE12" s="214"/>
      <c r="AF12" s="216"/>
      <c r="AG12" s="212"/>
      <c r="AH12" s="212"/>
      <c r="AI12" s="212"/>
      <c r="AJ12" s="215"/>
      <c r="AK12" s="214"/>
      <c r="AL12" s="886"/>
      <c r="AM12" s="207"/>
    </row>
    <row r="13" spans="1:50" x14ac:dyDescent="0.2">
      <c r="A13" s="887">
        <v>1</v>
      </c>
      <c r="B13" s="1291">
        <v>2</v>
      </c>
      <c r="C13" s="580" t="s">
        <v>247</v>
      </c>
      <c r="D13" s="326"/>
      <c r="E13" s="327"/>
      <c r="F13" s="328">
        <f>SUM(F14:F19)</f>
        <v>0</v>
      </c>
      <c r="G13" s="328">
        <f>SUM(G14:G19)</f>
        <v>0</v>
      </c>
      <c r="H13" s="329">
        <f t="shared" ref="H13:X13" si="0">SUM(H15:H18)</f>
        <v>0</v>
      </c>
      <c r="I13" s="330">
        <f t="shared" si="0"/>
        <v>0</v>
      </c>
      <c r="J13" s="330">
        <f t="shared" si="0"/>
        <v>0</v>
      </c>
      <c r="K13" s="330">
        <f t="shared" si="0"/>
        <v>0</v>
      </c>
      <c r="L13" s="328">
        <f t="shared" si="0"/>
        <v>0</v>
      </c>
      <c r="M13" s="331">
        <f>IF(ISERROR(L13/$F13),0,L13/$F13)</f>
        <v>0</v>
      </c>
      <c r="N13" s="618">
        <f t="shared" si="0"/>
        <v>0</v>
      </c>
      <c r="O13" s="619">
        <f t="shared" si="0"/>
        <v>0</v>
      </c>
      <c r="P13" s="619">
        <f t="shared" si="0"/>
        <v>0</v>
      </c>
      <c r="Q13" s="619">
        <f t="shared" si="0"/>
        <v>0</v>
      </c>
      <c r="R13" s="617">
        <f t="shared" si="0"/>
        <v>0</v>
      </c>
      <c r="S13" s="331">
        <f>IF(ISERROR((+$R13+$L13)/$F13),0,(+$R13+$L13)/$F13)</f>
        <v>0</v>
      </c>
      <c r="T13" s="618">
        <f t="shared" si="0"/>
        <v>0</v>
      </c>
      <c r="U13" s="619">
        <f t="shared" si="0"/>
        <v>0</v>
      </c>
      <c r="V13" s="619">
        <f t="shared" si="0"/>
        <v>0</v>
      </c>
      <c r="W13" s="619">
        <f t="shared" si="0"/>
        <v>0</v>
      </c>
      <c r="X13" s="617">
        <f t="shared" si="0"/>
        <v>0</v>
      </c>
      <c r="Y13" s="331">
        <f>IF(ISERROR((+$R13+$L13+$X13)/$F13),0,(+$R13+$L13+$X13)/$F13)</f>
        <v>0</v>
      </c>
      <c r="Z13" s="618">
        <f>SUM(Z15:Z18)</f>
        <v>0</v>
      </c>
      <c r="AA13" s="619">
        <f>SUM(AA15:AA18)</f>
        <v>0</v>
      </c>
      <c r="AB13" s="619">
        <f>SUM(AB15:AB18)</f>
        <v>0</v>
      </c>
      <c r="AC13" s="619">
        <f>SUM(AC15:AC18)</f>
        <v>0</v>
      </c>
      <c r="AD13" s="617">
        <f>SUM(AD15:AD18)</f>
        <v>0</v>
      </c>
      <c r="AE13" s="331">
        <f>IF(ISERROR((+$R13+$L13+$X13+$AD13)/$F13),0,(+$R13+$L13+$X13+$AD13)/$F13)</f>
        <v>0</v>
      </c>
      <c r="AF13" s="618">
        <f>SUM(AF15:AF18)</f>
        <v>0</v>
      </c>
      <c r="AG13" s="619">
        <f>SUM(AG15:AG18)</f>
        <v>0</v>
      </c>
      <c r="AH13" s="619">
        <f>SUM(AH15:AH18)</f>
        <v>0</v>
      </c>
      <c r="AI13" s="619">
        <f>SUM(AI15:AI18)</f>
        <v>0</v>
      </c>
      <c r="AJ13" s="617">
        <f>SUM(AJ15:AJ18)</f>
        <v>0</v>
      </c>
      <c r="AK13" s="331">
        <f>IF(ISERROR((+$R13+$L13+$X13+$AD13+$AJ13)/$F13),0,(+$R13+$L13+$X13+$AD13+$AJ13)/$F13)</f>
        <v>0</v>
      </c>
      <c r="AL13" s="888"/>
      <c r="AM13" s="207"/>
    </row>
    <row r="14" spans="1:50" ht="35.25" customHeight="1" x14ac:dyDescent="0.2">
      <c r="A14" s="217"/>
      <c r="B14" s="1292"/>
      <c r="C14" s="188" t="s">
        <v>139</v>
      </c>
      <c r="D14" s="186"/>
      <c r="E14" s="187"/>
      <c r="F14" s="343"/>
      <c r="G14" s="343"/>
      <c r="H14" s="270"/>
      <c r="I14" s="270"/>
      <c r="J14" s="270"/>
      <c r="K14" s="270"/>
      <c r="L14" s="343"/>
      <c r="M14" s="396"/>
      <c r="N14" s="620"/>
      <c r="O14" s="620"/>
      <c r="P14" s="620"/>
      <c r="Q14" s="620"/>
      <c r="R14" s="601"/>
      <c r="S14" s="396"/>
      <c r="T14" s="620"/>
      <c r="U14" s="620"/>
      <c r="V14" s="620"/>
      <c r="W14" s="620"/>
      <c r="X14" s="601"/>
      <c r="Y14" s="396"/>
      <c r="Z14" s="620"/>
      <c r="AA14" s="620"/>
      <c r="AB14" s="620"/>
      <c r="AC14" s="620"/>
      <c r="AD14" s="601"/>
      <c r="AE14" s="396"/>
      <c r="AF14" s="620"/>
      <c r="AG14" s="620"/>
      <c r="AH14" s="620"/>
      <c r="AI14" s="620"/>
      <c r="AJ14" s="601"/>
      <c r="AK14" s="396"/>
      <c r="AL14" s="218"/>
      <c r="AM14" s="207"/>
    </row>
    <row r="15" spans="1:50" ht="15" customHeight="1" x14ac:dyDescent="0.2">
      <c r="A15" s="337">
        <v>1.1000000000000001</v>
      </c>
      <c r="B15" s="1292"/>
      <c r="C15" s="1420" t="s">
        <v>413</v>
      </c>
      <c r="D15" s="150"/>
      <c r="E15" s="151"/>
      <c r="F15" s="343">
        <f t="shared" ref="F15:F25" si="1">+L15+R15+X15+AD15+AJ15</f>
        <v>0</v>
      </c>
      <c r="G15" s="343">
        <f>IF(ISERROR(IF($B$13=1,F15/$AA$3,F15/$AA$5)),0,(IF($B$13=1,F15/$AA$3,F15/$AA$5)))</f>
        <v>0</v>
      </c>
      <c r="H15" s="366"/>
      <c r="I15" s="366"/>
      <c r="J15" s="366"/>
      <c r="K15" s="366"/>
      <c r="L15" s="397">
        <f>SUM(H15:K15)</f>
        <v>0</v>
      </c>
      <c r="M15" s="396"/>
      <c r="N15" s="366"/>
      <c r="O15" s="366"/>
      <c r="P15" s="366"/>
      <c r="Q15" s="366"/>
      <c r="R15" s="615">
        <f>SUM(N15:Q15)</f>
        <v>0</v>
      </c>
      <c r="S15" s="396"/>
      <c r="T15" s="366"/>
      <c r="U15" s="366"/>
      <c r="V15" s="366"/>
      <c r="W15" s="366"/>
      <c r="X15" s="615">
        <f>SUM(T15:W15)</f>
        <v>0</v>
      </c>
      <c r="Y15" s="396"/>
      <c r="Z15" s="366"/>
      <c r="AA15" s="366"/>
      <c r="AB15" s="366"/>
      <c r="AC15" s="366"/>
      <c r="AD15" s="615">
        <f>SUM(Z15:AC15)</f>
        <v>0</v>
      </c>
      <c r="AE15" s="396"/>
      <c r="AF15" s="366"/>
      <c r="AG15" s="366"/>
      <c r="AH15" s="366"/>
      <c r="AI15" s="366"/>
      <c r="AJ15" s="615">
        <f>SUM(AF15:AI15)</f>
        <v>0</v>
      </c>
      <c r="AK15" s="396"/>
      <c r="AL15" s="219"/>
      <c r="AM15" s="52"/>
    </row>
    <row r="16" spans="1:50" ht="15" customHeight="1" x14ac:dyDescent="0.2">
      <c r="A16" s="337">
        <v>1.2</v>
      </c>
      <c r="B16" s="1292"/>
      <c r="C16" s="1420" t="s">
        <v>413</v>
      </c>
      <c r="D16" s="150"/>
      <c r="E16" s="151"/>
      <c r="F16" s="343">
        <f t="shared" si="1"/>
        <v>0</v>
      </c>
      <c r="G16" s="343">
        <f>IF(ISERROR(IF($B$13=1,F16/$AA$3,F16/$AA$5)),0,(IF($B$13=1,F16/$AA$3,F16/$AA$5)))</f>
        <v>0</v>
      </c>
      <c r="H16" s="366"/>
      <c r="I16" s="366"/>
      <c r="J16" s="366"/>
      <c r="K16" s="366"/>
      <c r="L16" s="397">
        <f>SUM(H16:K16)</f>
        <v>0</v>
      </c>
      <c r="M16" s="396"/>
      <c r="N16" s="366"/>
      <c r="O16" s="366"/>
      <c r="P16" s="366"/>
      <c r="Q16" s="366"/>
      <c r="R16" s="615">
        <f>SUM(N16:Q16)</f>
        <v>0</v>
      </c>
      <c r="S16" s="396"/>
      <c r="T16" s="366"/>
      <c r="U16" s="366"/>
      <c r="V16" s="366"/>
      <c r="W16" s="366"/>
      <c r="X16" s="615">
        <f>SUM(T16:W16)</f>
        <v>0</v>
      </c>
      <c r="Y16" s="396"/>
      <c r="Z16" s="366"/>
      <c r="AA16" s="366"/>
      <c r="AB16" s="366"/>
      <c r="AC16" s="366"/>
      <c r="AD16" s="615">
        <f>SUM(Z16:AC16)</f>
        <v>0</v>
      </c>
      <c r="AE16" s="396"/>
      <c r="AF16" s="366"/>
      <c r="AG16" s="366"/>
      <c r="AH16" s="366"/>
      <c r="AI16" s="366"/>
      <c r="AJ16" s="615">
        <f>SUM(AF16:AI16)</f>
        <v>0</v>
      </c>
      <c r="AK16" s="396"/>
      <c r="AL16" s="219"/>
      <c r="AM16" s="52"/>
    </row>
    <row r="17" spans="1:41" ht="15" customHeight="1" x14ac:dyDescent="0.2">
      <c r="A17" s="337">
        <v>1.3</v>
      </c>
      <c r="B17" s="1292"/>
      <c r="C17" s="1420" t="s">
        <v>413</v>
      </c>
      <c r="D17" s="150"/>
      <c r="E17" s="151"/>
      <c r="F17" s="343">
        <f t="shared" si="1"/>
        <v>0</v>
      </c>
      <c r="G17" s="343">
        <f>IF(ISERROR(IF($B$13=1,F17/$AA$3,F17/$AA$5)),0,(IF($B$13=1,F17/$AA$3,F17/$AA$5)))</f>
        <v>0</v>
      </c>
      <c r="H17" s="366"/>
      <c r="I17" s="366"/>
      <c r="J17" s="366"/>
      <c r="K17" s="366"/>
      <c r="L17" s="397">
        <f>SUM(H17:K17)</f>
        <v>0</v>
      </c>
      <c r="M17" s="396"/>
      <c r="N17" s="366"/>
      <c r="O17" s="366"/>
      <c r="P17" s="366"/>
      <c r="Q17" s="366"/>
      <c r="R17" s="615">
        <f>SUM(N17:Q17)</f>
        <v>0</v>
      </c>
      <c r="S17" s="396"/>
      <c r="T17" s="366"/>
      <c r="U17" s="366"/>
      <c r="V17" s="366"/>
      <c r="W17" s="366"/>
      <c r="X17" s="615">
        <f>SUM(T17:W17)</f>
        <v>0</v>
      </c>
      <c r="Y17" s="396"/>
      <c r="Z17" s="366"/>
      <c r="AA17" s="366"/>
      <c r="AB17" s="366"/>
      <c r="AC17" s="366"/>
      <c r="AD17" s="615">
        <f>SUM(Z17:AC17)</f>
        <v>0</v>
      </c>
      <c r="AE17" s="396"/>
      <c r="AF17" s="366"/>
      <c r="AG17" s="366"/>
      <c r="AH17" s="366"/>
      <c r="AI17" s="366"/>
      <c r="AJ17" s="615">
        <f>SUM(AF17:AI17)</f>
        <v>0</v>
      </c>
      <c r="AK17" s="396"/>
      <c r="AL17" s="219"/>
      <c r="AM17" s="52"/>
    </row>
    <row r="18" spans="1:41" ht="15" customHeight="1" x14ac:dyDescent="0.2">
      <c r="A18" s="337">
        <v>1.4</v>
      </c>
      <c r="B18" s="1292"/>
      <c r="C18" s="1420" t="s">
        <v>413</v>
      </c>
      <c r="D18" s="150"/>
      <c r="E18" s="151"/>
      <c r="F18" s="343">
        <f t="shared" si="1"/>
        <v>0</v>
      </c>
      <c r="G18" s="343">
        <f>IF(ISERROR(IF($B$13=1,F18/$AA$3,F18/$AA$5)),0,(IF($B$13=1,F18/$AA$3,F18/$AA$5)))</f>
        <v>0</v>
      </c>
      <c r="H18" s="366"/>
      <c r="I18" s="366"/>
      <c r="J18" s="366"/>
      <c r="K18" s="366"/>
      <c r="L18" s="397">
        <f>SUM(H18:K18)</f>
        <v>0</v>
      </c>
      <c r="M18" s="396"/>
      <c r="N18" s="366"/>
      <c r="O18" s="366"/>
      <c r="P18" s="366"/>
      <c r="Q18" s="366"/>
      <c r="R18" s="615">
        <f>SUM(N18:Q18)</f>
        <v>0</v>
      </c>
      <c r="S18" s="396"/>
      <c r="T18" s="366"/>
      <c r="U18" s="366"/>
      <c r="V18" s="366"/>
      <c r="W18" s="366"/>
      <c r="X18" s="615">
        <f>SUM(T18:W18)</f>
        <v>0</v>
      </c>
      <c r="Y18" s="396"/>
      <c r="Z18" s="366"/>
      <c r="AA18" s="366"/>
      <c r="AB18" s="366"/>
      <c r="AC18" s="366"/>
      <c r="AD18" s="615">
        <f>SUM(Z18:AC18)</f>
        <v>0</v>
      </c>
      <c r="AE18" s="396"/>
      <c r="AF18" s="366"/>
      <c r="AG18" s="366"/>
      <c r="AH18" s="366"/>
      <c r="AI18" s="366"/>
      <c r="AJ18" s="615">
        <f>SUM(AF18:AI18)</f>
        <v>0</v>
      </c>
      <c r="AK18" s="396"/>
      <c r="AL18" s="219"/>
      <c r="AM18" s="52"/>
    </row>
    <row r="19" spans="1:41" ht="5.25" customHeight="1" x14ac:dyDescent="0.2">
      <c r="A19" s="889"/>
      <c r="B19" s="1292"/>
      <c r="C19" s="60"/>
      <c r="D19" s="129"/>
      <c r="E19" s="130"/>
      <c r="F19" s="343"/>
      <c r="G19" s="343"/>
      <c r="H19" s="271"/>
      <c r="I19" s="271"/>
      <c r="J19" s="271"/>
      <c r="K19" s="271"/>
      <c r="L19" s="397"/>
      <c r="M19" s="396"/>
      <c r="N19" s="621"/>
      <c r="O19" s="621"/>
      <c r="P19" s="621"/>
      <c r="Q19" s="621"/>
      <c r="R19" s="615"/>
      <c r="S19" s="396"/>
      <c r="T19" s="621"/>
      <c r="U19" s="621"/>
      <c r="V19" s="621"/>
      <c r="W19" s="621"/>
      <c r="X19" s="615"/>
      <c r="Y19" s="396"/>
      <c r="Z19" s="621"/>
      <c r="AA19" s="621"/>
      <c r="AB19" s="621"/>
      <c r="AC19" s="621"/>
      <c r="AD19" s="615"/>
      <c r="AE19" s="396"/>
      <c r="AF19" s="621"/>
      <c r="AG19" s="621"/>
      <c r="AH19" s="621"/>
      <c r="AI19" s="621"/>
      <c r="AJ19" s="615"/>
      <c r="AK19" s="396"/>
      <c r="AL19" s="890"/>
      <c r="AM19" s="52"/>
      <c r="AN19" s="131"/>
      <c r="AO19" s="131"/>
    </row>
    <row r="20" spans="1:41" ht="15" customHeight="1" x14ac:dyDescent="0.2">
      <c r="A20" s="887">
        <v>2</v>
      </c>
      <c r="B20" s="1291">
        <v>1</v>
      </c>
      <c r="C20" s="332" t="s">
        <v>72</v>
      </c>
      <c r="D20" s="333"/>
      <c r="E20" s="334"/>
      <c r="F20" s="328">
        <f>SUM(F21:F26)</f>
        <v>0</v>
      </c>
      <c r="G20" s="328">
        <f>SUM(G21:G26)</f>
        <v>0</v>
      </c>
      <c r="H20" s="394">
        <f t="shared" ref="H20:X20" si="2">SUM(H22:H25)</f>
        <v>0</v>
      </c>
      <c r="I20" s="395">
        <f t="shared" si="2"/>
        <v>0</v>
      </c>
      <c r="J20" s="395">
        <f t="shared" si="2"/>
        <v>0</v>
      </c>
      <c r="K20" s="395">
        <f t="shared" si="2"/>
        <v>0</v>
      </c>
      <c r="L20" s="344">
        <f t="shared" si="2"/>
        <v>0</v>
      </c>
      <c r="M20" s="371">
        <f>IF(ISERROR(L20/F20),0,L20/F20)</f>
        <v>0</v>
      </c>
      <c r="N20" s="608">
        <f t="shared" si="2"/>
        <v>0</v>
      </c>
      <c r="O20" s="609">
        <f t="shared" si="2"/>
        <v>0</v>
      </c>
      <c r="P20" s="609">
        <f t="shared" si="2"/>
        <v>0</v>
      </c>
      <c r="Q20" s="609">
        <f t="shared" si="2"/>
        <v>0</v>
      </c>
      <c r="R20" s="602">
        <f t="shared" si="2"/>
        <v>0</v>
      </c>
      <c r="S20" s="331">
        <f>IF(ISERROR((+$R20+$L20)/$F20),0,(+$R20+$L20)/$F20)</f>
        <v>0</v>
      </c>
      <c r="T20" s="608">
        <f t="shared" si="2"/>
        <v>0</v>
      </c>
      <c r="U20" s="609">
        <f t="shared" si="2"/>
        <v>0</v>
      </c>
      <c r="V20" s="609">
        <f t="shared" si="2"/>
        <v>0</v>
      </c>
      <c r="W20" s="609">
        <f t="shared" si="2"/>
        <v>0</v>
      </c>
      <c r="X20" s="602">
        <f t="shared" si="2"/>
        <v>0</v>
      </c>
      <c r="Y20" s="371">
        <f>IF(ISERROR((+$R20+$L20+$X20)/$F20),0,(+$R20+$L20+$X20)/$F20)</f>
        <v>0</v>
      </c>
      <c r="Z20" s="608">
        <f>SUM(Z22:Z25)</f>
        <v>0</v>
      </c>
      <c r="AA20" s="609">
        <f>SUM(AA22:AA25)</f>
        <v>0</v>
      </c>
      <c r="AB20" s="609">
        <f>SUM(AB22:AB25)</f>
        <v>0</v>
      </c>
      <c r="AC20" s="609">
        <f>SUM(AC22:AC25)</f>
        <v>0</v>
      </c>
      <c r="AD20" s="602">
        <f>SUM(AD22:AD25)</f>
        <v>0</v>
      </c>
      <c r="AE20" s="331">
        <f>IF(ISERROR((+$R20+$L20+$X20+$AD20)/$F20),0,(+$R20+$L20+$X20+$AD20)/$F20)</f>
        <v>0</v>
      </c>
      <c r="AF20" s="608">
        <f>SUM(AF22:AF25)</f>
        <v>0</v>
      </c>
      <c r="AG20" s="609">
        <f>SUM(AG22:AG25)</f>
        <v>0</v>
      </c>
      <c r="AH20" s="609">
        <f>SUM(AH22:AH25)</f>
        <v>0</v>
      </c>
      <c r="AI20" s="609">
        <f>SUM(AI22:AI25)</f>
        <v>0</v>
      </c>
      <c r="AJ20" s="602">
        <f>SUM(AJ22:AJ25)</f>
        <v>0</v>
      </c>
      <c r="AK20" s="331">
        <f>IF(ISERROR((+$R20+$L20+$X20+$AD20+$AJ20)/$F20),0,(+$R20+$L20+$X20+$AD20+$AJ20)/$F20)</f>
        <v>0</v>
      </c>
      <c r="AL20" s="891"/>
      <c r="AM20" s="207"/>
    </row>
    <row r="21" spans="1:41" ht="38.25" x14ac:dyDescent="0.2">
      <c r="A21" s="217"/>
      <c r="B21" s="1292"/>
      <c r="C21" s="188" t="s">
        <v>139</v>
      </c>
      <c r="D21" s="186"/>
      <c r="E21" s="187"/>
      <c r="F21" s="343"/>
      <c r="G21" s="343"/>
      <c r="H21" s="272"/>
      <c r="I21" s="272"/>
      <c r="J21" s="272"/>
      <c r="K21" s="272"/>
      <c r="L21" s="398"/>
      <c r="M21" s="396"/>
      <c r="N21" s="622"/>
      <c r="O21" s="622"/>
      <c r="P21" s="622"/>
      <c r="Q21" s="622"/>
      <c r="R21" s="614"/>
      <c r="S21" s="396"/>
      <c r="T21" s="622"/>
      <c r="U21" s="622"/>
      <c r="V21" s="622"/>
      <c r="W21" s="622"/>
      <c r="X21" s="614"/>
      <c r="Y21" s="396"/>
      <c r="Z21" s="622"/>
      <c r="AA21" s="622"/>
      <c r="AB21" s="622"/>
      <c r="AC21" s="622"/>
      <c r="AD21" s="614"/>
      <c r="AE21" s="396"/>
      <c r="AF21" s="622"/>
      <c r="AG21" s="622"/>
      <c r="AH21" s="622"/>
      <c r="AI21" s="622"/>
      <c r="AJ21" s="614"/>
      <c r="AK21" s="396"/>
      <c r="AL21" s="218"/>
      <c r="AM21" s="207"/>
    </row>
    <row r="22" spans="1:41" ht="15" customHeight="1" x14ac:dyDescent="0.2">
      <c r="A22" s="337">
        <v>2.1</v>
      </c>
      <c r="B22" s="1292"/>
      <c r="C22" s="1420" t="s">
        <v>413</v>
      </c>
      <c r="D22" s="150"/>
      <c r="E22" s="151"/>
      <c r="F22" s="343">
        <f t="shared" si="1"/>
        <v>0</v>
      </c>
      <c r="G22" s="343">
        <f>IF(ISERROR(IF($B$20=1,F22/$AA$3,F22/$AA$5)),0,(IF($B$20=1,F22/$AA$3,F22/$AA$5)))</f>
        <v>0</v>
      </c>
      <c r="H22" s="366"/>
      <c r="I22" s="366"/>
      <c r="J22" s="366"/>
      <c r="K22" s="366"/>
      <c r="L22" s="397">
        <f>SUM(H22:K22)</f>
        <v>0</v>
      </c>
      <c r="M22" s="396"/>
      <c r="N22" s="366"/>
      <c r="O22" s="366"/>
      <c r="P22" s="366"/>
      <c r="Q22" s="366"/>
      <c r="R22" s="615">
        <f>SUM(N22:Q22)</f>
        <v>0</v>
      </c>
      <c r="S22" s="396"/>
      <c r="T22" s="366"/>
      <c r="U22" s="366"/>
      <c r="V22" s="366"/>
      <c r="W22" s="366"/>
      <c r="X22" s="615">
        <f>SUM(T22:W22)</f>
        <v>0</v>
      </c>
      <c r="Y22" s="396"/>
      <c r="Z22" s="366"/>
      <c r="AA22" s="366"/>
      <c r="AB22" s="366"/>
      <c r="AC22" s="366"/>
      <c r="AD22" s="615">
        <f>SUM(Z22:AC22)</f>
        <v>0</v>
      </c>
      <c r="AE22" s="396"/>
      <c r="AF22" s="366"/>
      <c r="AG22" s="366"/>
      <c r="AH22" s="366"/>
      <c r="AI22" s="366"/>
      <c r="AJ22" s="615">
        <f>SUM(AF22:AI22)</f>
        <v>0</v>
      </c>
      <c r="AK22" s="396"/>
      <c r="AL22" s="219"/>
      <c r="AM22" s="52"/>
    </row>
    <row r="23" spans="1:41" ht="15" customHeight="1" x14ac:dyDescent="0.2">
      <c r="A23" s="337">
        <v>2.2000000000000002</v>
      </c>
      <c r="B23" s="1292"/>
      <c r="C23" s="1420" t="s">
        <v>413</v>
      </c>
      <c r="D23" s="150"/>
      <c r="E23" s="151"/>
      <c r="F23" s="343">
        <f t="shared" si="1"/>
        <v>0</v>
      </c>
      <c r="G23" s="343">
        <f>IF(ISERROR(IF($B$20=1,F23/$AA$3,F23/$AA$5)),0,(IF($B$20=1,F23/$AA$3,F23/$AA$5)))</f>
        <v>0</v>
      </c>
      <c r="H23" s="366"/>
      <c r="I23" s="366"/>
      <c r="J23" s="366"/>
      <c r="K23" s="366"/>
      <c r="L23" s="397">
        <f>SUM(H23:K23)</f>
        <v>0</v>
      </c>
      <c r="M23" s="396"/>
      <c r="N23" s="366"/>
      <c r="O23" s="366"/>
      <c r="P23" s="366"/>
      <c r="Q23" s="366"/>
      <c r="R23" s="615">
        <f>SUM(N23:Q23)</f>
        <v>0</v>
      </c>
      <c r="S23" s="396"/>
      <c r="T23" s="366"/>
      <c r="U23" s="366"/>
      <c r="V23" s="366"/>
      <c r="W23" s="366"/>
      <c r="X23" s="615">
        <f>SUM(T23:W23)</f>
        <v>0</v>
      </c>
      <c r="Y23" s="396"/>
      <c r="Z23" s="366"/>
      <c r="AA23" s="366"/>
      <c r="AB23" s="366"/>
      <c r="AC23" s="366"/>
      <c r="AD23" s="615">
        <f>SUM(Z23:AC23)</f>
        <v>0</v>
      </c>
      <c r="AE23" s="396"/>
      <c r="AF23" s="366"/>
      <c r="AG23" s="366"/>
      <c r="AH23" s="366"/>
      <c r="AI23" s="366"/>
      <c r="AJ23" s="615">
        <f>SUM(AF23:AI23)</f>
        <v>0</v>
      </c>
      <c r="AK23" s="396"/>
      <c r="AL23" s="219"/>
      <c r="AM23" s="52"/>
    </row>
    <row r="24" spans="1:41" ht="15" customHeight="1" x14ac:dyDescent="0.2">
      <c r="A24" s="337">
        <v>2.2999999999999998</v>
      </c>
      <c r="B24" s="1292"/>
      <c r="C24" s="1420" t="s">
        <v>413</v>
      </c>
      <c r="D24" s="150"/>
      <c r="E24" s="151"/>
      <c r="F24" s="343">
        <f t="shared" si="1"/>
        <v>0</v>
      </c>
      <c r="G24" s="343">
        <f>IF(ISERROR(IF($B$20=1,F24/$AA$3,F24/$AA$5)),0,(IF($B$20=1,F24/$AA$3,F24/$AA$5)))</f>
        <v>0</v>
      </c>
      <c r="H24" s="366"/>
      <c r="I24" s="366"/>
      <c r="J24" s="366"/>
      <c r="K24" s="366"/>
      <c r="L24" s="397">
        <f>SUM(H24:K24)</f>
        <v>0</v>
      </c>
      <c r="M24" s="396"/>
      <c r="N24" s="366"/>
      <c r="O24" s="366"/>
      <c r="P24" s="366"/>
      <c r="Q24" s="366"/>
      <c r="R24" s="615">
        <f>SUM(N24:Q24)</f>
        <v>0</v>
      </c>
      <c r="S24" s="396"/>
      <c r="T24" s="366"/>
      <c r="U24" s="366"/>
      <c r="V24" s="366"/>
      <c r="W24" s="366"/>
      <c r="X24" s="615">
        <f>SUM(T24:W24)</f>
        <v>0</v>
      </c>
      <c r="Y24" s="396"/>
      <c r="Z24" s="366"/>
      <c r="AA24" s="366"/>
      <c r="AB24" s="366"/>
      <c r="AC24" s="366"/>
      <c r="AD24" s="615">
        <f>SUM(Z24:AC24)</f>
        <v>0</v>
      </c>
      <c r="AE24" s="396"/>
      <c r="AF24" s="366"/>
      <c r="AG24" s="366"/>
      <c r="AH24" s="366"/>
      <c r="AI24" s="366"/>
      <c r="AJ24" s="615">
        <f>SUM(AF24:AI24)</f>
        <v>0</v>
      </c>
      <c r="AK24" s="396"/>
      <c r="AL24" s="219"/>
      <c r="AM24" s="52"/>
    </row>
    <row r="25" spans="1:41" ht="15" customHeight="1" x14ac:dyDescent="0.2">
      <c r="A25" s="337">
        <v>2.4</v>
      </c>
      <c r="B25" s="1292"/>
      <c r="C25" s="1420" t="s">
        <v>413</v>
      </c>
      <c r="D25" s="150"/>
      <c r="E25" s="151"/>
      <c r="F25" s="343">
        <f t="shared" si="1"/>
        <v>0</v>
      </c>
      <c r="G25" s="343">
        <f>IF(ISERROR(IF($B$20=1,F25/$AA$3,F25/$AA$5)),0,(IF($B$20=1,F25/$AA$3,F25/$AA$5)))</f>
        <v>0</v>
      </c>
      <c r="H25" s="366"/>
      <c r="I25" s="366"/>
      <c r="J25" s="366"/>
      <c r="K25" s="366"/>
      <c r="L25" s="397">
        <f>SUM(H25:K25)</f>
        <v>0</v>
      </c>
      <c r="M25" s="396"/>
      <c r="N25" s="366"/>
      <c r="O25" s="366"/>
      <c r="P25" s="366"/>
      <c r="Q25" s="366"/>
      <c r="R25" s="615">
        <f>SUM(N25:Q25)</f>
        <v>0</v>
      </c>
      <c r="S25" s="396"/>
      <c r="T25" s="366"/>
      <c r="U25" s="366"/>
      <c r="V25" s="366"/>
      <c r="W25" s="366"/>
      <c r="X25" s="615">
        <f>SUM(T25:W25)</f>
        <v>0</v>
      </c>
      <c r="Y25" s="396"/>
      <c r="Z25" s="366"/>
      <c r="AA25" s="366"/>
      <c r="AB25" s="366"/>
      <c r="AC25" s="366"/>
      <c r="AD25" s="615">
        <f>SUM(Z25:AC25)</f>
        <v>0</v>
      </c>
      <c r="AE25" s="396"/>
      <c r="AF25" s="366"/>
      <c r="AG25" s="366"/>
      <c r="AH25" s="366"/>
      <c r="AI25" s="366"/>
      <c r="AJ25" s="615">
        <f>SUM(AF25:AI25)</f>
        <v>0</v>
      </c>
      <c r="AK25" s="396"/>
      <c r="AL25" s="219"/>
      <c r="AM25" s="52"/>
    </row>
    <row r="26" spans="1:41" ht="5.25" customHeight="1" x14ac:dyDescent="0.2">
      <c r="A26" s="889"/>
      <c r="B26" s="52"/>
      <c r="C26" s="60"/>
      <c r="D26" s="129"/>
      <c r="E26" s="130"/>
      <c r="F26" s="343"/>
      <c r="G26" s="343"/>
      <c r="H26" s="271"/>
      <c r="I26" s="271"/>
      <c r="J26" s="271"/>
      <c r="K26" s="271"/>
      <c r="L26" s="397"/>
      <c r="M26" s="396"/>
      <c r="N26" s="621"/>
      <c r="O26" s="621"/>
      <c r="P26" s="621"/>
      <c r="Q26" s="621"/>
      <c r="R26" s="615"/>
      <c r="S26" s="396"/>
      <c r="T26" s="621"/>
      <c r="U26" s="621"/>
      <c r="V26" s="621"/>
      <c r="W26" s="621"/>
      <c r="X26" s="615"/>
      <c r="Y26" s="396"/>
      <c r="Z26" s="621"/>
      <c r="AA26" s="621"/>
      <c r="AB26" s="621"/>
      <c r="AC26" s="621"/>
      <c r="AD26" s="615"/>
      <c r="AE26" s="396"/>
      <c r="AF26" s="621"/>
      <c r="AG26" s="621"/>
      <c r="AH26" s="621"/>
      <c r="AI26" s="621"/>
      <c r="AJ26" s="615"/>
      <c r="AK26" s="396"/>
      <c r="AL26" s="890"/>
      <c r="AM26" s="52"/>
      <c r="AN26" s="131"/>
      <c r="AO26" s="131"/>
    </row>
    <row r="27" spans="1:41" ht="15" customHeight="1" x14ac:dyDescent="0.2">
      <c r="A27" s="887">
        <v>3</v>
      </c>
      <c r="B27" s="1291">
        <v>1</v>
      </c>
      <c r="C27" s="332" t="s">
        <v>73</v>
      </c>
      <c r="D27" s="333"/>
      <c r="E27" s="334"/>
      <c r="F27" s="328">
        <f>SUM(F28:F33)</f>
        <v>0</v>
      </c>
      <c r="G27" s="328">
        <f>SUM(G28:G33)</f>
        <v>0</v>
      </c>
      <c r="H27" s="394">
        <f t="shared" ref="H27:X27" si="3">SUM(H29:H32)</f>
        <v>0</v>
      </c>
      <c r="I27" s="395">
        <f t="shared" si="3"/>
        <v>0</v>
      </c>
      <c r="J27" s="395">
        <f t="shared" si="3"/>
        <v>0</v>
      </c>
      <c r="K27" s="395">
        <f t="shared" si="3"/>
        <v>0</v>
      </c>
      <c r="L27" s="344">
        <f t="shared" si="3"/>
        <v>0</v>
      </c>
      <c r="M27" s="371">
        <f>IF(ISERROR(L27/F27),0,L27/F27)</f>
        <v>0</v>
      </c>
      <c r="N27" s="608">
        <f t="shared" si="3"/>
        <v>0</v>
      </c>
      <c r="O27" s="609">
        <f t="shared" si="3"/>
        <v>0</v>
      </c>
      <c r="P27" s="609">
        <f t="shared" si="3"/>
        <v>0</v>
      </c>
      <c r="Q27" s="609">
        <f t="shared" si="3"/>
        <v>0</v>
      </c>
      <c r="R27" s="602">
        <f t="shared" si="3"/>
        <v>0</v>
      </c>
      <c r="S27" s="331">
        <f>IF(ISERROR((+$R27+$L27)/$F27),0,(+$R27+$L27)/$F27)</f>
        <v>0</v>
      </c>
      <c r="T27" s="608">
        <f t="shared" si="3"/>
        <v>0</v>
      </c>
      <c r="U27" s="609">
        <f t="shared" si="3"/>
        <v>0</v>
      </c>
      <c r="V27" s="609">
        <f t="shared" si="3"/>
        <v>0</v>
      </c>
      <c r="W27" s="609">
        <f t="shared" si="3"/>
        <v>0</v>
      </c>
      <c r="X27" s="602">
        <f t="shared" si="3"/>
        <v>0</v>
      </c>
      <c r="Y27" s="371">
        <f>IF(ISERROR((+$R27+$L27+$X27)/$F27),0,(+$R27+$L27+$X27)/$F27)</f>
        <v>0</v>
      </c>
      <c r="Z27" s="608">
        <f>SUM(Z29:Z32)</f>
        <v>0</v>
      </c>
      <c r="AA27" s="609">
        <f>SUM(AA29:AA32)</f>
        <v>0</v>
      </c>
      <c r="AB27" s="609">
        <f>SUM(AB29:AB32)</f>
        <v>0</v>
      </c>
      <c r="AC27" s="609">
        <f>SUM(AC29:AC32)</f>
        <v>0</v>
      </c>
      <c r="AD27" s="602">
        <f>SUM(AD29:AD32)</f>
        <v>0</v>
      </c>
      <c r="AE27" s="331">
        <f>IF(ISERROR((+$R27+$L27+$X27+$AD27)/$F27),0,(+$R27+$L27+$X27+$AD27)/$F27)</f>
        <v>0</v>
      </c>
      <c r="AF27" s="608">
        <f>SUM(AF29:AF32)</f>
        <v>0</v>
      </c>
      <c r="AG27" s="609">
        <f>SUM(AG29:AG32)</f>
        <v>0</v>
      </c>
      <c r="AH27" s="609">
        <f>SUM(AH29:AH32)</f>
        <v>0</v>
      </c>
      <c r="AI27" s="609">
        <f>SUM(AI29:AI32)</f>
        <v>0</v>
      </c>
      <c r="AJ27" s="602">
        <f>SUM(AJ29:AJ32)</f>
        <v>0</v>
      </c>
      <c r="AK27" s="331">
        <f>IF(ISERROR((+$R27+$L27+$X27+$AD27+$AJ27)/$F27),0,(+$R27+$L27+$X27+$AD27+$AJ27)/$F27)</f>
        <v>0</v>
      </c>
      <c r="AL27" s="891"/>
      <c r="AM27" s="207"/>
    </row>
    <row r="28" spans="1:41" ht="38.25" x14ac:dyDescent="0.2">
      <c r="A28" s="217"/>
      <c r="B28" s="1292"/>
      <c r="C28" s="188" t="s">
        <v>139</v>
      </c>
      <c r="D28" s="186"/>
      <c r="E28" s="187"/>
      <c r="F28" s="343"/>
      <c r="G28" s="343"/>
      <c r="H28" s="272"/>
      <c r="I28" s="272"/>
      <c r="J28" s="272"/>
      <c r="K28" s="272"/>
      <c r="L28" s="398"/>
      <c r="M28" s="396"/>
      <c r="N28" s="622"/>
      <c r="O28" s="622"/>
      <c r="P28" s="622"/>
      <c r="Q28" s="622"/>
      <c r="R28" s="614"/>
      <c r="S28" s="396"/>
      <c r="T28" s="622"/>
      <c r="U28" s="622"/>
      <c r="V28" s="622"/>
      <c r="W28" s="622"/>
      <c r="X28" s="614"/>
      <c r="Y28" s="396"/>
      <c r="Z28" s="622"/>
      <c r="AA28" s="622"/>
      <c r="AB28" s="622"/>
      <c r="AC28" s="622"/>
      <c r="AD28" s="614"/>
      <c r="AE28" s="396"/>
      <c r="AF28" s="622"/>
      <c r="AG28" s="622"/>
      <c r="AH28" s="622"/>
      <c r="AI28" s="622"/>
      <c r="AJ28" s="614"/>
      <c r="AK28" s="396"/>
      <c r="AL28" s="218"/>
      <c r="AM28" s="207"/>
    </row>
    <row r="29" spans="1:41" ht="15" customHeight="1" x14ac:dyDescent="0.2">
      <c r="A29" s="337">
        <v>3.1</v>
      </c>
      <c r="B29" s="1292"/>
      <c r="C29" s="1420" t="s">
        <v>413</v>
      </c>
      <c r="D29" s="150"/>
      <c r="E29" s="151"/>
      <c r="F29" s="343">
        <f t="shared" ref="F29:F82" si="4">+L29+R29+X29+AD29+AJ29</f>
        <v>0</v>
      </c>
      <c r="G29" s="343">
        <f>IF(ISERROR(IF($B$27=1,F29/$AA$3,F29/$AA$5)),0,(IF($B$27=1,F29/$AA$3,F29/$AA$5)))</f>
        <v>0</v>
      </c>
      <c r="H29" s="366"/>
      <c r="I29" s="366"/>
      <c r="J29" s="366"/>
      <c r="K29" s="366"/>
      <c r="L29" s="397">
        <f>SUM(H29:K29)</f>
        <v>0</v>
      </c>
      <c r="M29" s="396"/>
      <c r="N29" s="366"/>
      <c r="O29" s="366"/>
      <c r="P29" s="366"/>
      <c r="Q29" s="366"/>
      <c r="R29" s="615">
        <f>SUM(N29:Q29)</f>
        <v>0</v>
      </c>
      <c r="S29" s="396"/>
      <c r="T29" s="366"/>
      <c r="U29" s="366"/>
      <c r="V29" s="366"/>
      <c r="W29" s="366"/>
      <c r="X29" s="615">
        <f>SUM(T29:W29)</f>
        <v>0</v>
      </c>
      <c r="Y29" s="396"/>
      <c r="Z29" s="366"/>
      <c r="AA29" s="366"/>
      <c r="AB29" s="366"/>
      <c r="AC29" s="366"/>
      <c r="AD29" s="615">
        <f>SUM(Z29:AC29)</f>
        <v>0</v>
      </c>
      <c r="AE29" s="396"/>
      <c r="AF29" s="366"/>
      <c r="AG29" s="366"/>
      <c r="AH29" s="366"/>
      <c r="AI29" s="366"/>
      <c r="AJ29" s="615">
        <f>SUM(AF29:AI29)</f>
        <v>0</v>
      </c>
      <c r="AK29" s="396"/>
      <c r="AL29" s="219"/>
      <c r="AM29" s="52"/>
    </row>
    <row r="30" spans="1:41" ht="15" customHeight="1" x14ac:dyDescent="0.2">
      <c r="A30" s="337">
        <v>3.2</v>
      </c>
      <c r="B30" s="1292"/>
      <c r="C30" s="1420" t="s">
        <v>413</v>
      </c>
      <c r="D30" s="150"/>
      <c r="E30" s="151"/>
      <c r="F30" s="343">
        <f t="shared" si="4"/>
        <v>0</v>
      </c>
      <c r="G30" s="343">
        <f>IF(ISERROR(IF($B$27=1,F30/$AA$3,F30/$AA$5)),0,(IF($B$27=1,F30/$AA$3,F30/$AA$5)))</f>
        <v>0</v>
      </c>
      <c r="H30" s="366"/>
      <c r="I30" s="366"/>
      <c r="J30" s="366"/>
      <c r="K30" s="366"/>
      <c r="L30" s="397">
        <f>SUM(H30:K30)</f>
        <v>0</v>
      </c>
      <c r="M30" s="396"/>
      <c r="N30" s="366"/>
      <c r="O30" s="366"/>
      <c r="P30" s="366"/>
      <c r="Q30" s="366"/>
      <c r="R30" s="615">
        <f>SUM(N30:Q30)</f>
        <v>0</v>
      </c>
      <c r="S30" s="396"/>
      <c r="T30" s="366"/>
      <c r="U30" s="366"/>
      <c r="V30" s="366"/>
      <c r="W30" s="366"/>
      <c r="X30" s="615">
        <f>SUM(T30:W30)</f>
        <v>0</v>
      </c>
      <c r="Y30" s="396"/>
      <c r="Z30" s="366"/>
      <c r="AA30" s="366"/>
      <c r="AB30" s="366"/>
      <c r="AC30" s="366"/>
      <c r="AD30" s="615">
        <f>SUM(Z30:AC30)</f>
        <v>0</v>
      </c>
      <c r="AE30" s="396"/>
      <c r="AF30" s="366"/>
      <c r="AG30" s="366"/>
      <c r="AH30" s="366"/>
      <c r="AI30" s="366"/>
      <c r="AJ30" s="615">
        <f>SUM(AF30:AI30)</f>
        <v>0</v>
      </c>
      <c r="AK30" s="396"/>
      <c r="AL30" s="219"/>
      <c r="AM30" s="52"/>
    </row>
    <row r="31" spans="1:41" ht="15" customHeight="1" x14ac:dyDescent="0.2">
      <c r="A31" s="337">
        <v>3.3</v>
      </c>
      <c r="B31" s="1292"/>
      <c r="C31" s="1420" t="s">
        <v>413</v>
      </c>
      <c r="D31" s="150"/>
      <c r="E31" s="151"/>
      <c r="F31" s="343">
        <f t="shared" si="4"/>
        <v>0</v>
      </c>
      <c r="G31" s="343">
        <f>IF(ISERROR(IF($B$27=1,F31/$AA$3,F31/$AA$5)),0,(IF($B$27=1,F31/$AA$3,F31/$AA$5)))</f>
        <v>0</v>
      </c>
      <c r="H31" s="366"/>
      <c r="I31" s="366"/>
      <c r="J31" s="366"/>
      <c r="K31" s="366"/>
      <c r="L31" s="397">
        <f>SUM(H31:K31)</f>
        <v>0</v>
      </c>
      <c r="M31" s="396"/>
      <c r="N31" s="366"/>
      <c r="O31" s="366"/>
      <c r="P31" s="366"/>
      <c r="Q31" s="366"/>
      <c r="R31" s="615">
        <f>SUM(N31:Q31)</f>
        <v>0</v>
      </c>
      <c r="S31" s="396"/>
      <c r="T31" s="366"/>
      <c r="U31" s="366"/>
      <c r="V31" s="366"/>
      <c r="W31" s="366"/>
      <c r="X31" s="615">
        <f>SUM(T31:W31)</f>
        <v>0</v>
      </c>
      <c r="Y31" s="396"/>
      <c r="Z31" s="366"/>
      <c r="AA31" s="366"/>
      <c r="AB31" s="366"/>
      <c r="AC31" s="366"/>
      <c r="AD31" s="615">
        <f>SUM(Z31:AC31)</f>
        <v>0</v>
      </c>
      <c r="AE31" s="396"/>
      <c r="AF31" s="366"/>
      <c r="AG31" s="366"/>
      <c r="AH31" s="366"/>
      <c r="AI31" s="366"/>
      <c r="AJ31" s="615">
        <f>SUM(AF31:AI31)</f>
        <v>0</v>
      </c>
      <c r="AK31" s="396"/>
      <c r="AL31" s="219"/>
      <c r="AM31" s="52"/>
    </row>
    <row r="32" spans="1:41" ht="15" customHeight="1" x14ac:dyDescent="0.2">
      <c r="A32" s="337">
        <v>3.4</v>
      </c>
      <c r="B32" s="1292"/>
      <c r="C32" s="1420" t="s">
        <v>413</v>
      </c>
      <c r="D32" s="150"/>
      <c r="E32" s="151"/>
      <c r="F32" s="343">
        <f t="shared" si="4"/>
        <v>0</v>
      </c>
      <c r="G32" s="343">
        <f>IF(ISERROR(IF($B$27=1,F32/$AA$3,F32/$AA$5)),0,(IF($B$27=1,F32/$AA$3,F32/$AA$5)))</f>
        <v>0</v>
      </c>
      <c r="H32" s="366"/>
      <c r="I32" s="366"/>
      <c r="J32" s="366"/>
      <c r="K32" s="366"/>
      <c r="L32" s="397">
        <f>SUM(H32:K32)</f>
        <v>0</v>
      </c>
      <c r="M32" s="396"/>
      <c r="N32" s="366"/>
      <c r="O32" s="366"/>
      <c r="P32" s="366"/>
      <c r="Q32" s="366"/>
      <c r="R32" s="615">
        <f>SUM(N32:Q32)</f>
        <v>0</v>
      </c>
      <c r="S32" s="396"/>
      <c r="T32" s="366"/>
      <c r="U32" s="366"/>
      <c r="V32" s="366"/>
      <c r="W32" s="366"/>
      <c r="X32" s="615">
        <f>SUM(T32:W32)</f>
        <v>0</v>
      </c>
      <c r="Y32" s="396"/>
      <c r="Z32" s="366"/>
      <c r="AA32" s="366"/>
      <c r="AB32" s="366"/>
      <c r="AC32" s="366"/>
      <c r="AD32" s="615">
        <f>SUM(Z32:AC32)</f>
        <v>0</v>
      </c>
      <c r="AE32" s="396"/>
      <c r="AF32" s="366"/>
      <c r="AG32" s="366"/>
      <c r="AH32" s="366"/>
      <c r="AI32" s="366"/>
      <c r="AJ32" s="615">
        <f>SUM(AF32:AI32)</f>
        <v>0</v>
      </c>
      <c r="AK32" s="396"/>
      <c r="AL32" s="219"/>
      <c r="AM32" s="52"/>
    </row>
    <row r="33" spans="1:41" ht="5.25" customHeight="1" x14ac:dyDescent="0.2">
      <c r="A33" s="889"/>
      <c r="B33" s="52"/>
      <c r="C33" s="60"/>
      <c r="D33" s="129"/>
      <c r="E33" s="130"/>
      <c r="F33" s="343"/>
      <c r="G33" s="343"/>
      <c r="H33" s="271"/>
      <c r="I33" s="271"/>
      <c r="J33" s="271"/>
      <c r="K33" s="271"/>
      <c r="L33" s="397"/>
      <c r="M33" s="396"/>
      <c r="N33" s="621"/>
      <c r="O33" s="621"/>
      <c r="P33" s="621"/>
      <c r="Q33" s="621"/>
      <c r="R33" s="615"/>
      <c r="S33" s="396"/>
      <c r="T33" s="621"/>
      <c r="U33" s="621"/>
      <c r="V33" s="621"/>
      <c r="W33" s="621"/>
      <c r="X33" s="615"/>
      <c r="Y33" s="396"/>
      <c r="Z33" s="621"/>
      <c r="AA33" s="621"/>
      <c r="AB33" s="621"/>
      <c r="AC33" s="621"/>
      <c r="AD33" s="615"/>
      <c r="AE33" s="396"/>
      <c r="AF33" s="621"/>
      <c r="AG33" s="621"/>
      <c r="AH33" s="621"/>
      <c r="AI33" s="621"/>
      <c r="AJ33" s="615"/>
      <c r="AK33" s="396"/>
      <c r="AL33" s="890"/>
      <c r="AM33" s="52"/>
      <c r="AN33" s="131"/>
      <c r="AO33" s="131"/>
    </row>
    <row r="34" spans="1:41" ht="15" customHeight="1" x14ac:dyDescent="0.2">
      <c r="A34" s="887">
        <v>4</v>
      </c>
      <c r="B34" s="1291">
        <v>1</v>
      </c>
      <c r="C34" s="332" t="s">
        <v>74</v>
      </c>
      <c r="D34" s="333"/>
      <c r="E34" s="334"/>
      <c r="F34" s="328">
        <f>SUM(F35:F40)</f>
        <v>0</v>
      </c>
      <c r="G34" s="328">
        <f>SUM(G35:G40)</f>
        <v>0</v>
      </c>
      <c r="H34" s="394">
        <f t="shared" ref="H34:X34" si="5">SUM(H36:H39)</f>
        <v>0</v>
      </c>
      <c r="I34" s="395">
        <f t="shared" si="5"/>
        <v>0</v>
      </c>
      <c r="J34" s="395">
        <f t="shared" si="5"/>
        <v>0</v>
      </c>
      <c r="K34" s="395">
        <f t="shared" si="5"/>
        <v>0</v>
      </c>
      <c r="L34" s="344">
        <f t="shared" si="5"/>
        <v>0</v>
      </c>
      <c r="M34" s="371">
        <f>IF(ISERROR(L34/F34),0,L34/F34)</f>
        <v>0</v>
      </c>
      <c r="N34" s="608">
        <f t="shared" si="5"/>
        <v>0</v>
      </c>
      <c r="O34" s="609">
        <f t="shared" si="5"/>
        <v>0</v>
      </c>
      <c r="P34" s="609">
        <f t="shared" si="5"/>
        <v>0</v>
      </c>
      <c r="Q34" s="609">
        <f t="shared" si="5"/>
        <v>0</v>
      </c>
      <c r="R34" s="602">
        <f t="shared" si="5"/>
        <v>0</v>
      </c>
      <c r="S34" s="331">
        <f>IF(ISERROR((+$R34+$L34)/$F34),0,(+$R34+$L34)/$F34)</f>
        <v>0</v>
      </c>
      <c r="T34" s="608">
        <f t="shared" si="5"/>
        <v>0</v>
      </c>
      <c r="U34" s="609">
        <f t="shared" si="5"/>
        <v>0</v>
      </c>
      <c r="V34" s="609">
        <f t="shared" si="5"/>
        <v>0</v>
      </c>
      <c r="W34" s="609">
        <f t="shared" si="5"/>
        <v>0</v>
      </c>
      <c r="X34" s="602">
        <f t="shared" si="5"/>
        <v>0</v>
      </c>
      <c r="Y34" s="371">
        <f>IF(ISERROR((+$R34+$L34+$X34)/$F34),0,(+$R34+$L34+$X34)/$F34)</f>
        <v>0</v>
      </c>
      <c r="Z34" s="608">
        <f>SUM(Z36:Z39)</f>
        <v>0</v>
      </c>
      <c r="AA34" s="609">
        <f>SUM(AA36:AA39)</f>
        <v>0</v>
      </c>
      <c r="AB34" s="609">
        <f>SUM(AB36:AB39)</f>
        <v>0</v>
      </c>
      <c r="AC34" s="609">
        <f>SUM(AC36:AC39)</f>
        <v>0</v>
      </c>
      <c r="AD34" s="602">
        <f>SUM(AD36:AD39)</f>
        <v>0</v>
      </c>
      <c r="AE34" s="331">
        <f>IF(ISERROR((+$R34+$L34+$X34+$AD34)/$F34),0,(+$R34+$L34+$X34+$AD34)/$F34)</f>
        <v>0</v>
      </c>
      <c r="AF34" s="608">
        <f>SUM(AF36:AF39)</f>
        <v>0</v>
      </c>
      <c r="AG34" s="609">
        <f>SUM(AG36:AG39)</f>
        <v>0</v>
      </c>
      <c r="AH34" s="609">
        <f>SUM(AH36:AH39)</f>
        <v>0</v>
      </c>
      <c r="AI34" s="609">
        <f>SUM(AI36:AI39)</f>
        <v>0</v>
      </c>
      <c r="AJ34" s="602">
        <f>SUM(AJ36:AJ39)</f>
        <v>0</v>
      </c>
      <c r="AK34" s="331">
        <f>IF(ISERROR((+$R34+$L34+$X34+$AD34+$AJ34)/$F34),0,(+$R34+$L34+$X34+$AD34+$AJ34)/$F34)</f>
        <v>0</v>
      </c>
      <c r="AL34" s="891"/>
      <c r="AM34" s="207"/>
    </row>
    <row r="35" spans="1:41" ht="38.25" x14ac:dyDescent="0.2">
      <c r="A35" s="217"/>
      <c r="B35" s="1292"/>
      <c r="C35" s="188" t="s">
        <v>139</v>
      </c>
      <c r="D35" s="186"/>
      <c r="E35" s="187"/>
      <c r="F35" s="343"/>
      <c r="G35" s="343"/>
      <c r="H35" s="272"/>
      <c r="I35" s="272"/>
      <c r="J35" s="272"/>
      <c r="K35" s="272"/>
      <c r="L35" s="398"/>
      <c r="M35" s="396"/>
      <c r="N35" s="622"/>
      <c r="O35" s="622"/>
      <c r="P35" s="622"/>
      <c r="Q35" s="622"/>
      <c r="R35" s="614"/>
      <c r="S35" s="396"/>
      <c r="T35" s="622"/>
      <c r="U35" s="622"/>
      <c r="V35" s="622"/>
      <c r="W35" s="622"/>
      <c r="X35" s="614"/>
      <c r="Y35" s="396"/>
      <c r="Z35" s="622"/>
      <c r="AA35" s="622"/>
      <c r="AB35" s="622"/>
      <c r="AC35" s="622"/>
      <c r="AD35" s="614"/>
      <c r="AE35" s="396"/>
      <c r="AF35" s="622"/>
      <c r="AG35" s="622"/>
      <c r="AH35" s="622"/>
      <c r="AI35" s="622"/>
      <c r="AJ35" s="614"/>
      <c r="AK35" s="396"/>
      <c r="AL35" s="218"/>
      <c r="AM35" s="207"/>
    </row>
    <row r="36" spans="1:41" ht="15" customHeight="1" x14ac:dyDescent="0.2">
      <c r="A36" s="337">
        <v>4.0999999999999996</v>
      </c>
      <c r="B36" s="1292"/>
      <c r="C36" s="1420" t="s">
        <v>413</v>
      </c>
      <c r="D36" s="150"/>
      <c r="E36" s="151"/>
      <c r="F36" s="343">
        <f t="shared" si="4"/>
        <v>0</v>
      </c>
      <c r="G36" s="343">
        <f>IF(ISERROR(IF($B$34=1,F36/$AA$3,F36/$AA$5)),0,(IF($B$34=1,F36/$AA$3,F36/$AA$5)))</f>
        <v>0</v>
      </c>
      <c r="H36" s="366"/>
      <c r="I36" s="366"/>
      <c r="J36" s="366"/>
      <c r="K36" s="366"/>
      <c r="L36" s="397">
        <f>SUM(H36:K36)</f>
        <v>0</v>
      </c>
      <c r="M36" s="396"/>
      <c r="N36" s="366"/>
      <c r="O36" s="366"/>
      <c r="P36" s="366"/>
      <c r="Q36" s="366"/>
      <c r="R36" s="615">
        <f>SUM(N36:Q36)</f>
        <v>0</v>
      </c>
      <c r="S36" s="396"/>
      <c r="T36" s="366"/>
      <c r="U36" s="366"/>
      <c r="V36" s="366"/>
      <c r="W36" s="366"/>
      <c r="X36" s="615">
        <f>SUM(T36:W36)</f>
        <v>0</v>
      </c>
      <c r="Y36" s="396"/>
      <c r="Z36" s="366"/>
      <c r="AA36" s="366"/>
      <c r="AB36" s="366"/>
      <c r="AC36" s="366"/>
      <c r="AD36" s="615">
        <f>SUM(Z36:AC36)</f>
        <v>0</v>
      </c>
      <c r="AE36" s="396"/>
      <c r="AF36" s="366"/>
      <c r="AG36" s="366"/>
      <c r="AH36" s="366"/>
      <c r="AI36" s="366"/>
      <c r="AJ36" s="615">
        <f>SUM(AF36:AI36)</f>
        <v>0</v>
      </c>
      <c r="AK36" s="396"/>
      <c r="AL36" s="219"/>
      <c r="AM36" s="52"/>
    </row>
    <row r="37" spans="1:41" ht="15" customHeight="1" x14ac:dyDescent="0.2">
      <c r="A37" s="337">
        <v>4.2</v>
      </c>
      <c r="B37" s="1292"/>
      <c r="C37" s="1420" t="s">
        <v>413</v>
      </c>
      <c r="D37" s="150"/>
      <c r="E37" s="151"/>
      <c r="F37" s="343">
        <f t="shared" si="4"/>
        <v>0</v>
      </c>
      <c r="G37" s="343">
        <f>IF(ISERROR(IF($B$34=1,F37/$AA$3,F37/$AA$5)),0,(IF($B$34=1,F37/$AA$3,F37/$AA$5)))</f>
        <v>0</v>
      </c>
      <c r="H37" s="366"/>
      <c r="I37" s="366"/>
      <c r="J37" s="366"/>
      <c r="K37" s="366"/>
      <c r="L37" s="397">
        <f>SUM(H37:K37)</f>
        <v>0</v>
      </c>
      <c r="M37" s="396"/>
      <c r="N37" s="366"/>
      <c r="O37" s="366"/>
      <c r="P37" s="366"/>
      <c r="Q37" s="366"/>
      <c r="R37" s="615">
        <f>SUM(N37:Q37)</f>
        <v>0</v>
      </c>
      <c r="S37" s="396"/>
      <c r="T37" s="366"/>
      <c r="U37" s="366"/>
      <c r="V37" s="366"/>
      <c r="W37" s="366"/>
      <c r="X37" s="615">
        <f>SUM(T37:W37)</f>
        <v>0</v>
      </c>
      <c r="Y37" s="396"/>
      <c r="Z37" s="366"/>
      <c r="AA37" s="366"/>
      <c r="AB37" s="366"/>
      <c r="AC37" s="366"/>
      <c r="AD37" s="615">
        <f>SUM(Z37:AC37)</f>
        <v>0</v>
      </c>
      <c r="AE37" s="396"/>
      <c r="AF37" s="366"/>
      <c r="AG37" s="366"/>
      <c r="AH37" s="366"/>
      <c r="AI37" s="366"/>
      <c r="AJ37" s="615">
        <f>SUM(AF37:AI37)</f>
        <v>0</v>
      </c>
      <c r="AK37" s="396"/>
      <c r="AL37" s="219"/>
      <c r="AM37" s="52"/>
    </row>
    <row r="38" spans="1:41" ht="15" customHeight="1" x14ac:dyDescent="0.2">
      <c r="A38" s="337">
        <v>4.3</v>
      </c>
      <c r="B38" s="1292"/>
      <c r="C38" s="1420" t="s">
        <v>413</v>
      </c>
      <c r="D38" s="150"/>
      <c r="E38" s="151"/>
      <c r="F38" s="343">
        <f t="shared" si="4"/>
        <v>0</v>
      </c>
      <c r="G38" s="343">
        <f>IF(ISERROR(IF($B$34=1,F38/$AA$3,F38/$AA$5)),0,(IF($B$34=1,F38/$AA$3,F38/$AA$5)))</f>
        <v>0</v>
      </c>
      <c r="H38" s="366"/>
      <c r="I38" s="366"/>
      <c r="J38" s="366"/>
      <c r="K38" s="366"/>
      <c r="L38" s="397">
        <f>SUM(H38:K38)</f>
        <v>0</v>
      </c>
      <c r="M38" s="396"/>
      <c r="N38" s="366"/>
      <c r="O38" s="366"/>
      <c r="P38" s="366"/>
      <c r="Q38" s="366"/>
      <c r="R38" s="615">
        <f>SUM(N38:Q38)</f>
        <v>0</v>
      </c>
      <c r="S38" s="396"/>
      <c r="T38" s="366"/>
      <c r="U38" s="366"/>
      <c r="V38" s="366"/>
      <c r="W38" s="366"/>
      <c r="X38" s="615">
        <f>SUM(T38:W38)</f>
        <v>0</v>
      </c>
      <c r="Y38" s="396"/>
      <c r="Z38" s="366"/>
      <c r="AA38" s="366"/>
      <c r="AB38" s="366"/>
      <c r="AC38" s="366"/>
      <c r="AD38" s="615">
        <f>SUM(Z38:AC38)</f>
        <v>0</v>
      </c>
      <c r="AE38" s="396"/>
      <c r="AF38" s="366"/>
      <c r="AG38" s="366"/>
      <c r="AH38" s="366"/>
      <c r="AI38" s="366"/>
      <c r="AJ38" s="615">
        <f>SUM(AF38:AI38)</f>
        <v>0</v>
      </c>
      <c r="AK38" s="396"/>
      <c r="AL38" s="219"/>
      <c r="AM38" s="52"/>
    </row>
    <row r="39" spans="1:41" ht="15" customHeight="1" x14ac:dyDescent="0.2">
      <c r="A39" s="337">
        <v>4.4000000000000004</v>
      </c>
      <c r="B39" s="1292"/>
      <c r="C39" s="1420" t="s">
        <v>413</v>
      </c>
      <c r="D39" s="152"/>
      <c r="E39" s="153"/>
      <c r="F39" s="343">
        <f t="shared" si="4"/>
        <v>0</v>
      </c>
      <c r="G39" s="343">
        <f>IF(ISERROR(IF($B$34=1,F39/$AA$3,F39/$AA$5)),0,(IF($B$34=1,F39/$AA$3,F39/$AA$5)))</f>
        <v>0</v>
      </c>
      <c r="H39" s="366"/>
      <c r="I39" s="366"/>
      <c r="J39" s="366"/>
      <c r="K39" s="366"/>
      <c r="L39" s="399">
        <f>SUM(H39:K39)</f>
        <v>0</v>
      </c>
      <c r="M39" s="400"/>
      <c r="N39" s="366"/>
      <c r="O39" s="366"/>
      <c r="P39" s="366"/>
      <c r="Q39" s="366"/>
      <c r="R39" s="616">
        <f>SUM(N39:Q39)</f>
        <v>0</v>
      </c>
      <c r="S39" s="400"/>
      <c r="T39" s="366"/>
      <c r="U39" s="366"/>
      <c r="V39" s="366"/>
      <c r="W39" s="366"/>
      <c r="X39" s="616">
        <f>SUM(T39:W39)</f>
        <v>0</v>
      </c>
      <c r="Y39" s="400"/>
      <c r="Z39" s="366"/>
      <c r="AA39" s="366"/>
      <c r="AB39" s="366"/>
      <c r="AC39" s="366"/>
      <c r="AD39" s="616">
        <f>SUM(Z39:AC39)</f>
        <v>0</v>
      </c>
      <c r="AE39" s="400"/>
      <c r="AF39" s="366"/>
      <c r="AG39" s="366"/>
      <c r="AH39" s="366"/>
      <c r="AI39" s="366"/>
      <c r="AJ39" s="616">
        <f>SUM(AF39:AI39)</f>
        <v>0</v>
      </c>
      <c r="AK39" s="400"/>
      <c r="AL39" s="219"/>
      <c r="AM39" s="52"/>
    </row>
    <row r="40" spans="1:41" ht="5.25" customHeight="1" x14ac:dyDescent="0.2">
      <c r="A40" s="889"/>
      <c r="B40" s="52"/>
      <c r="C40" s="60"/>
      <c r="D40" s="129"/>
      <c r="E40" s="130"/>
      <c r="F40" s="343"/>
      <c r="G40" s="343"/>
      <c r="H40" s="271"/>
      <c r="I40" s="271"/>
      <c r="J40" s="271"/>
      <c r="K40" s="271"/>
      <c r="L40" s="397"/>
      <c r="M40" s="396"/>
      <c r="N40" s="621"/>
      <c r="O40" s="621"/>
      <c r="P40" s="621"/>
      <c r="Q40" s="621"/>
      <c r="R40" s="615"/>
      <c r="S40" s="396"/>
      <c r="T40" s="621"/>
      <c r="U40" s="621"/>
      <c r="V40" s="621"/>
      <c r="W40" s="621"/>
      <c r="X40" s="615"/>
      <c r="Y40" s="396"/>
      <c r="Z40" s="621"/>
      <c r="AA40" s="621"/>
      <c r="AB40" s="621"/>
      <c r="AC40" s="621"/>
      <c r="AD40" s="615"/>
      <c r="AE40" s="396"/>
      <c r="AF40" s="621"/>
      <c r="AG40" s="621"/>
      <c r="AH40" s="621"/>
      <c r="AI40" s="621"/>
      <c r="AJ40" s="615"/>
      <c r="AK40" s="396"/>
      <c r="AL40" s="890"/>
      <c r="AM40" s="52"/>
      <c r="AN40" s="131"/>
      <c r="AO40" s="131"/>
    </row>
    <row r="41" spans="1:41" ht="15" customHeight="1" x14ac:dyDescent="0.2">
      <c r="A41" s="887">
        <v>5</v>
      </c>
      <c r="B41" s="1291">
        <v>1</v>
      </c>
      <c r="C41" s="332" t="s">
        <v>8</v>
      </c>
      <c r="D41" s="333"/>
      <c r="E41" s="334"/>
      <c r="F41" s="328">
        <f>SUM(F42:F47)</f>
        <v>0</v>
      </c>
      <c r="G41" s="328">
        <f>SUM(G42:G47)</f>
        <v>0</v>
      </c>
      <c r="H41" s="394">
        <f>SUM(H43:H46)</f>
        <v>0</v>
      </c>
      <c r="I41" s="395">
        <f>SUM(I43:I46)</f>
        <v>0</v>
      </c>
      <c r="J41" s="395">
        <f>SUM(J43:J46)</f>
        <v>0</v>
      </c>
      <c r="K41" s="395">
        <f>SUM(K43:K46)</f>
        <v>0</v>
      </c>
      <c r="L41" s="344">
        <f>SUM(L43:L46)</f>
        <v>0</v>
      </c>
      <c r="M41" s="371">
        <f>IF(ISERROR(L41/F41),0,L41/F41)</f>
        <v>0</v>
      </c>
      <c r="N41" s="608">
        <f>SUM(N43:N46)</f>
        <v>0</v>
      </c>
      <c r="O41" s="609">
        <f>SUM(O43:O46)</f>
        <v>0</v>
      </c>
      <c r="P41" s="609">
        <f>SUM(P43:P46)</f>
        <v>0</v>
      </c>
      <c r="Q41" s="609">
        <f>SUM(Q43:Q46)</f>
        <v>0</v>
      </c>
      <c r="R41" s="602">
        <f>SUM(R43:R46)</f>
        <v>0</v>
      </c>
      <c r="S41" s="331">
        <f>IF(ISERROR((+$R41+$L41)/$F41),0,(+$R41+$L41)/$F41)</f>
        <v>0</v>
      </c>
      <c r="T41" s="608">
        <f>SUM(T43:T46)</f>
        <v>0</v>
      </c>
      <c r="U41" s="609">
        <f>SUM(U43:U46)</f>
        <v>0</v>
      </c>
      <c r="V41" s="609">
        <f>SUM(V43:V46)</f>
        <v>0</v>
      </c>
      <c r="W41" s="609">
        <f>SUM(W43:W46)</f>
        <v>0</v>
      </c>
      <c r="X41" s="602">
        <f>SUM(X43:X46)</f>
        <v>0</v>
      </c>
      <c r="Y41" s="371">
        <f>IF(ISERROR((+$R41+$L41+$X41)/$F41),0,(+$R41+$L41+$X41)/$F41)</f>
        <v>0</v>
      </c>
      <c r="Z41" s="608">
        <f>SUM(Z43:Z46)</f>
        <v>0</v>
      </c>
      <c r="AA41" s="609">
        <f>SUM(AA43:AA46)</f>
        <v>0</v>
      </c>
      <c r="AB41" s="609">
        <f>SUM(AB43:AB46)</f>
        <v>0</v>
      </c>
      <c r="AC41" s="609">
        <f>SUM(AC43:AC46)</f>
        <v>0</v>
      </c>
      <c r="AD41" s="602">
        <f>SUM(AD43:AD46)</f>
        <v>0</v>
      </c>
      <c r="AE41" s="331">
        <f>IF(ISERROR((+$R41+$L41+$X41+$AD41)/$F41),0,(+$R41+$L41+$X41+$AD41)/$F41)</f>
        <v>0</v>
      </c>
      <c r="AF41" s="608">
        <f>SUM(AF43:AF46)</f>
        <v>0</v>
      </c>
      <c r="AG41" s="609">
        <f>SUM(AG43:AG46)</f>
        <v>0</v>
      </c>
      <c r="AH41" s="609">
        <f>SUM(AH43:AH46)</f>
        <v>0</v>
      </c>
      <c r="AI41" s="609">
        <f>SUM(AI43:AI46)</f>
        <v>0</v>
      </c>
      <c r="AJ41" s="602">
        <f>SUM(AJ43:AJ46)</f>
        <v>0</v>
      </c>
      <c r="AK41" s="331">
        <f>IF(ISERROR((+$R41+$L41+$X41+$AD41+$AJ41)/$F41),0,(+$R41+$L41+$X41+$AD41+$AJ41)/$F41)</f>
        <v>0</v>
      </c>
      <c r="AL41" s="891"/>
      <c r="AM41" s="207"/>
    </row>
    <row r="42" spans="1:41" ht="38.25" x14ac:dyDescent="0.2">
      <c r="A42" s="217"/>
      <c r="B42" s="1292"/>
      <c r="C42" s="188" t="s">
        <v>139</v>
      </c>
      <c r="D42" s="186"/>
      <c r="E42" s="187"/>
      <c r="F42" s="343"/>
      <c r="G42" s="343"/>
      <c r="H42" s="272"/>
      <c r="I42" s="272"/>
      <c r="J42" s="272"/>
      <c r="K42" s="272"/>
      <c r="L42" s="398"/>
      <c r="M42" s="396"/>
      <c r="N42" s="622"/>
      <c r="O42" s="622"/>
      <c r="P42" s="622"/>
      <c r="Q42" s="622"/>
      <c r="R42" s="614"/>
      <c r="S42" s="396"/>
      <c r="T42" s="622"/>
      <c r="U42" s="622"/>
      <c r="V42" s="622"/>
      <c r="W42" s="622"/>
      <c r="X42" s="614"/>
      <c r="Y42" s="396"/>
      <c r="Z42" s="622"/>
      <c r="AA42" s="622"/>
      <c r="AB42" s="622"/>
      <c r="AC42" s="622"/>
      <c r="AD42" s="614"/>
      <c r="AE42" s="396"/>
      <c r="AF42" s="622"/>
      <c r="AG42" s="622"/>
      <c r="AH42" s="622"/>
      <c r="AI42" s="622"/>
      <c r="AJ42" s="614"/>
      <c r="AK42" s="396"/>
      <c r="AL42" s="218"/>
      <c r="AM42" s="207"/>
    </row>
    <row r="43" spans="1:41" ht="15" customHeight="1" x14ac:dyDescent="0.2">
      <c r="A43" s="337">
        <v>5.0999999999999996</v>
      </c>
      <c r="B43" s="1292"/>
      <c r="C43" s="1420" t="s">
        <v>413</v>
      </c>
      <c r="D43" s="150"/>
      <c r="E43" s="151"/>
      <c r="F43" s="343">
        <f t="shared" si="4"/>
        <v>0</v>
      </c>
      <c r="G43" s="343">
        <f>IF(ISERROR(IF($B$41=1,F43/$AA$3,F43/$AA$5)),0,(IF($B$41=1,F43/$AA$3,F43/$AA$5)))</f>
        <v>0</v>
      </c>
      <c r="H43" s="366"/>
      <c r="I43" s="366"/>
      <c r="J43" s="366"/>
      <c r="K43" s="366"/>
      <c r="L43" s="397">
        <f>SUM(H43:K43)</f>
        <v>0</v>
      </c>
      <c r="M43" s="396"/>
      <c r="N43" s="366"/>
      <c r="O43" s="366"/>
      <c r="P43" s="366"/>
      <c r="Q43" s="366"/>
      <c r="R43" s="615">
        <f>SUM(N43:Q43)</f>
        <v>0</v>
      </c>
      <c r="S43" s="396"/>
      <c r="T43" s="366"/>
      <c r="U43" s="366"/>
      <c r="V43" s="366"/>
      <c r="W43" s="366"/>
      <c r="X43" s="615">
        <f>SUM(T43:W43)</f>
        <v>0</v>
      </c>
      <c r="Y43" s="396"/>
      <c r="Z43" s="366"/>
      <c r="AA43" s="366"/>
      <c r="AB43" s="366"/>
      <c r="AC43" s="366"/>
      <c r="AD43" s="615">
        <f>SUM(Z43:AC43)</f>
        <v>0</v>
      </c>
      <c r="AE43" s="396"/>
      <c r="AF43" s="366"/>
      <c r="AG43" s="366"/>
      <c r="AH43" s="366"/>
      <c r="AI43" s="366"/>
      <c r="AJ43" s="615">
        <f>SUM(AF43:AI43)</f>
        <v>0</v>
      </c>
      <c r="AK43" s="396"/>
      <c r="AL43" s="219"/>
      <c r="AM43" s="52"/>
    </row>
    <row r="44" spans="1:41" ht="15" customHeight="1" x14ac:dyDescent="0.2">
      <c r="A44" s="337">
        <v>5.2</v>
      </c>
      <c r="B44" s="1292"/>
      <c r="C44" s="1420" t="s">
        <v>413</v>
      </c>
      <c r="D44" s="150"/>
      <c r="E44" s="151"/>
      <c r="F44" s="343">
        <f t="shared" si="4"/>
        <v>0</v>
      </c>
      <c r="G44" s="343">
        <f>IF(ISERROR(IF($B$41=1,F44/$AA$3,F44/$AA$5)),0,(IF($B$41=1,F44/$AA$3,F44/$AA$5)))</f>
        <v>0</v>
      </c>
      <c r="H44" s="366"/>
      <c r="I44" s="366"/>
      <c r="J44" s="366"/>
      <c r="K44" s="366"/>
      <c r="L44" s="397">
        <f>SUM(H44:K44)</f>
        <v>0</v>
      </c>
      <c r="M44" s="396"/>
      <c r="N44" s="366"/>
      <c r="O44" s="366"/>
      <c r="P44" s="366"/>
      <c r="Q44" s="366"/>
      <c r="R44" s="615">
        <f>SUM(N44:Q44)</f>
        <v>0</v>
      </c>
      <c r="S44" s="396"/>
      <c r="T44" s="366"/>
      <c r="U44" s="366"/>
      <c r="V44" s="366"/>
      <c r="W44" s="366"/>
      <c r="X44" s="615">
        <f>SUM(T44:W44)</f>
        <v>0</v>
      </c>
      <c r="Y44" s="396"/>
      <c r="Z44" s="366"/>
      <c r="AA44" s="366"/>
      <c r="AB44" s="366"/>
      <c r="AC44" s="366"/>
      <c r="AD44" s="615">
        <f>SUM(Z44:AC44)</f>
        <v>0</v>
      </c>
      <c r="AE44" s="396"/>
      <c r="AF44" s="366"/>
      <c r="AG44" s="366"/>
      <c r="AH44" s="366"/>
      <c r="AI44" s="366"/>
      <c r="AJ44" s="615">
        <f>SUM(AF44:AI44)</f>
        <v>0</v>
      </c>
      <c r="AK44" s="396"/>
      <c r="AL44" s="219"/>
      <c r="AM44" s="52"/>
    </row>
    <row r="45" spans="1:41" ht="15" customHeight="1" x14ac:dyDescent="0.2">
      <c r="A45" s="337">
        <v>5.3</v>
      </c>
      <c r="B45" s="1292"/>
      <c r="C45" s="1420" t="s">
        <v>413</v>
      </c>
      <c r="D45" s="150"/>
      <c r="E45" s="151"/>
      <c r="F45" s="343">
        <f t="shared" si="4"/>
        <v>0</v>
      </c>
      <c r="G45" s="343">
        <f>IF(ISERROR(IF($B$41=1,F45/$AA$3,F45/$AA$5)),0,(IF($B$41=1,F45/$AA$3,F45/$AA$5)))</f>
        <v>0</v>
      </c>
      <c r="H45" s="366"/>
      <c r="I45" s="366"/>
      <c r="J45" s="366"/>
      <c r="K45" s="366"/>
      <c r="L45" s="397">
        <f>SUM(H45:K45)</f>
        <v>0</v>
      </c>
      <c r="M45" s="396"/>
      <c r="N45" s="366"/>
      <c r="O45" s="366"/>
      <c r="P45" s="366"/>
      <c r="Q45" s="366"/>
      <c r="R45" s="615">
        <f>SUM(N45:Q45)</f>
        <v>0</v>
      </c>
      <c r="S45" s="396"/>
      <c r="T45" s="366"/>
      <c r="U45" s="366"/>
      <c r="V45" s="366"/>
      <c r="W45" s="366"/>
      <c r="X45" s="615">
        <f>SUM(T45:W45)</f>
        <v>0</v>
      </c>
      <c r="Y45" s="396"/>
      <c r="Z45" s="366"/>
      <c r="AA45" s="366"/>
      <c r="AB45" s="366"/>
      <c r="AC45" s="366"/>
      <c r="AD45" s="615">
        <f>SUM(Z45:AC45)</f>
        <v>0</v>
      </c>
      <c r="AE45" s="396"/>
      <c r="AF45" s="366"/>
      <c r="AG45" s="366"/>
      <c r="AH45" s="366"/>
      <c r="AI45" s="366"/>
      <c r="AJ45" s="615">
        <f>SUM(AF45:AI45)</f>
        <v>0</v>
      </c>
      <c r="AK45" s="396"/>
      <c r="AL45" s="219"/>
      <c r="AM45" s="52"/>
    </row>
    <row r="46" spans="1:41" ht="15" customHeight="1" x14ac:dyDescent="0.2">
      <c r="A46" s="337">
        <v>5.4</v>
      </c>
      <c r="B46" s="1292"/>
      <c r="C46" s="1420" t="s">
        <v>413</v>
      </c>
      <c r="D46" s="152"/>
      <c r="E46" s="153"/>
      <c r="F46" s="343">
        <f t="shared" si="4"/>
        <v>0</v>
      </c>
      <c r="G46" s="343">
        <f>IF(ISERROR(IF($B$41=1,F46/$AA$3,F46/$AA$5)),0,(IF($B$41=1,F46/$AA$3,F46/$AA$5)))</f>
        <v>0</v>
      </c>
      <c r="H46" s="366"/>
      <c r="I46" s="366"/>
      <c r="J46" s="366"/>
      <c r="K46" s="366"/>
      <c r="L46" s="399">
        <f>SUM(H46:K46)</f>
        <v>0</v>
      </c>
      <c r="M46" s="400"/>
      <c r="N46" s="366"/>
      <c r="O46" s="366"/>
      <c r="P46" s="366"/>
      <c r="Q46" s="366"/>
      <c r="R46" s="616">
        <f>SUM(N46:Q46)</f>
        <v>0</v>
      </c>
      <c r="S46" s="400"/>
      <c r="T46" s="366"/>
      <c r="U46" s="366"/>
      <c r="V46" s="366"/>
      <c r="W46" s="366"/>
      <c r="X46" s="616">
        <f>SUM(T46:W46)</f>
        <v>0</v>
      </c>
      <c r="Y46" s="400"/>
      <c r="Z46" s="366"/>
      <c r="AA46" s="366"/>
      <c r="AB46" s="366"/>
      <c r="AC46" s="366"/>
      <c r="AD46" s="616">
        <f>SUM(Z46:AC46)</f>
        <v>0</v>
      </c>
      <c r="AE46" s="400"/>
      <c r="AF46" s="366"/>
      <c r="AG46" s="366"/>
      <c r="AH46" s="366"/>
      <c r="AI46" s="366"/>
      <c r="AJ46" s="616">
        <f>SUM(AF46:AI46)</f>
        <v>0</v>
      </c>
      <c r="AK46" s="400"/>
      <c r="AL46" s="219"/>
      <c r="AM46" s="52"/>
    </row>
    <row r="47" spans="1:41" ht="5.25" customHeight="1" x14ac:dyDescent="0.2">
      <c r="A47" s="889"/>
      <c r="B47" s="52"/>
      <c r="C47" s="60"/>
      <c r="D47" s="129"/>
      <c r="E47" s="130"/>
      <c r="F47" s="343"/>
      <c r="G47" s="343"/>
      <c r="H47" s="271"/>
      <c r="I47" s="271"/>
      <c r="J47" s="271"/>
      <c r="K47" s="271"/>
      <c r="L47" s="397"/>
      <c r="M47" s="396"/>
      <c r="N47" s="621"/>
      <c r="O47" s="621"/>
      <c r="P47" s="621"/>
      <c r="Q47" s="621"/>
      <c r="R47" s="615"/>
      <c r="S47" s="396"/>
      <c r="T47" s="621"/>
      <c r="U47" s="621"/>
      <c r="V47" s="621"/>
      <c r="W47" s="621"/>
      <c r="X47" s="615"/>
      <c r="Y47" s="396"/>
      <c r="Z47" s="623"/>
      <c r="AA47" s="623"/>
      <c r="AB47" s="623"/>
      <c r="AC47" s="623"/>
      <c r="AD47" s="615"/>
      <c r="AE47" s="396"/>
      <c r="AF47" s="621"/>
      <c r="AG47" s="621"/>
      <c r="AH47" s="621"/>
      <c r="AI47" s="621"/>
      <c r="AJ47" s="615"/>
      <c r="AK47" s="396"/>
      <c r="AL47" s="890"/>
      <c r="AM47" s="52"/>
      <c r="AN47" s="131"/>
      <c r="AO47" s="131"/>
    </row>
    <row r="48" spans="1:41" ht="15" customHeight="1" x14ac:dyDescent="0.2">
      <c r="A48" s="887">
        <v>6</v>
      </c>
      <c r="B48" s="1291">
        <v>1</v>
      </c>
      <c r="C48" s="332" t="s">
        <v>9</v>
      </c>
      <c r="D48" s="333"/>
      <c r="E48" s="334"/>
      <c r="F48" s="328">
        <f>SUM(F49:F54)</f>
        <v>0</v>
      </c>
      <c r="G48" s="328">
        <f>SUM(G49:G54)</f>
        <v>0</v>
      </c>
      <c r="H48" s="394">
        <f>SUM(H50:H53)</f>
        <v>0</v>
      </c>
      <c r="I48" s="395">
        <f>SUM(I50:I53)</f>
        <v>0</v>
      </c>
      <c r="J48" s="395">
        <f>SUM(J50:J53)</f>
        <v>0</v>
      </c>
      <c r="K48" s="395">
        <f>SUM(K50:K53)</f>
        <v>0</v>
      </c>
      <c r="L48" s="344">
        <f>SUM(L50:L53)</f>
        <v>0</v>
      </c>
      <c r="M48" s="371">
        <f>IF(ISERROR(L48/F48),0,L48/F48)</f>
        <v>0</v>
      </c>
      <c r="N48" s="608">
        <f>SUM(N50:N53)</f>
        <v>0</v>
      </c>
      <c r="O48" s="609">
        <f>SUM(O50:O53)</f>
        <v>0</v>
      </c>
      <c r="P48" s="609">
        <f>SUM(P50:P53)</f>
        <v>0</v>
      </c>
      <c r="Q48" s="609">
        <f>SUM(Q50:Q53)</f>
        <v>0</v>
      </c>
      <c r="R48" s="602">
        <f>SUM(R50:R53)</f>
        <v>0</v>
      </c>
      <c r="S48" s="331">
        <f>IF(ISERROR((+$R48+$L48)/$F48),0,(+$R48+$L48)/$F48)</f>
        <v>0</v>
      </c>
      <c r="T48" s="608">
        <f>SUM(T50:T53)</f>
        <v>0</v>
      </c>
      <c r="U48" s="609">
        <f>SUM(U50:U53)</f>
        <v>0</v>
      </c>
      <c r="V48" s="609">
        <f>SUM(V50:V53)</f>
        <v>0</v>
      </c>
      <c r="W48" s="609">
        <f>SUM(W50:W53)</f>
        <v>0</v>
      </c>
      <c r="X48" s="602">
        <f>SUM(X50:X53)</f>
        <v>0</v>
      </c>
      <c r="Y48" s="371">
        <f>IF(ISERROR((+$R48+$L48+$X48)/$F48),0,(+$R48+$L48+$X48)/$F48)</f>
        <v>0</v>
      </c>
      <c r="Z48" s="608">
        <f>SUM(Z50:Z53)</f>
        <v>0</v>
      </c>
      <c r="AA48" s="609">
        <f>SUM(AA50:AA53)</f>
        <v>0</v>
      </c>
      <c r="AB48" s="609">
        <f>SUM(AB50:AB53)</f>
        <v>0</v>
      </c>
      <c r="AC48" s="609">
        <f>SUM(AC50:AC53)</f>
        <v>0</v>
      </c>
      <c r="AD48" s="602">
        <f>SUM(AD50:AD53)</f>
        <v>0</v>
      </c>
      <c r="AE48" s="331">
        <f>IF(ISERROR((+$R48+$L48+$X48+$AD48)/$F48),0,(+$R48+$L48+$X48+$AD48)/$F48)</f>
        <v>0</v>
      </c>
      <c r="AF48" s="608">
        <f>SUM(AF50:AF53)</f>
        <v>0</v>
      </c>
      <c r="AG48" s="609">
        <f>SUM(AG50:AG53)</f>
        <v>0</v>
      </c>
      <c r="AH48" s="609">
        <f>SUM(AH50:AH53)</f>
        <v>0</v>
      </c>
      <c r="AI48" s="609">
        <f>SUM(AI50:AI53)</f>
        <v>0</v>
      </c>
      <c r="AJ48" s="602">
        <f>SUM(AJ50:AJ53)</f>
        <v>0</v>
      </c>
      <c r="AK48" s="331">
        <f>IF(ISERROR((+$R48+$L48+$X48+$AD48+$AJ48)/$F48),0,(+$R48+$L48+$X48+$AD48+$AJ48)/$F48)</f>
        <v>0</v>
      </c>
      <c r="AL48" s="891"/>
      <c r="AM48" s="207"/>
    </row>
    <row r="49" spans="1:41" ht="38.25" outlineLevel="1" x14ac:dyDescent="0.2">
      <c r="A49" s="217"/>
      <c r="B49" s="1292"/>
      <c r="C49" s="188" t="s">
        <v>139</v>
      </c>
      <c r="D49" s="186"/>
      <c r="E49" s="187"/>
      <c r="F49" s="343"/>
      <c r="G49" s="343"/>
      <c r="H49" s="272"/>
      <c r="I49" s="272"/>
      <c r="J49" s="272"/>
      <c r="K49" s="272"/>
      <c r="L49" s="398"/>
      <c r="M49" s="396"/>
      <c r="N49" s="622"/>
      <c r="O49" s="622"/>
      <c r="P49" s="622"/>
      <c r="Q49" s="622"/>
      <c r="R49" s="614"/>
      <c r="S49" s="396"/>
      <c r="T49" s="622"/>
      <c r="U49" s="622"/>
      <c r="V49" s="622"/>
      <c r="W49" s="622"/>
      <c r="X49" s="614"/>
      <c r="Y49" s="396"/>
      <c r="Z49" s="622"/>
      <c r="AA49" s="622"/>
      <c r="AB49" s="622"/>
      <c r="AC49" s="622"/>
      <c r="AD49" s="614"/>
      <c r="AE49" s="396"/>
      <c r="AF49" s="622"/>
      <c r="AG49" s="622"/>
      <c r="AH49" s="622"/>
      <c r="AI49" s="622"/>
      <c r="AJ49" s="614"/>
      <c r="AK49" s="396"/>
      <c r="AL49" s="218"/>
      <c r="AM49" s="207"/>
    </row>
    <row r="50" spans="1:41" ht="15" customHeight="1" outlineLevel="1" x14ac:dyDescent="0.2">
      <c r="A50" s="337">
        <v>6.1</v>
      </c>
      <c r="B50" s="1292"/>
      <c r="C50" s="1420" t="s">
        <v>413</v>
      </c>
      <c r="D50" s="150"/>
      <c r="E50" s="151"/>
      <c r="F50" s="343">
        <f t="shared" si="4"/>
        <v>0</v>
      </c>
      <c r="G50" s="343">
        <f>IF(ISERROR(IF($B$48=1,F50/$AA$3,F50/$AA$5)),0,(IF($B$48=1,F50/$AA$3,F50/$AA$5)))</f>
        <v>0</v>
      </c>
      <c r="H50" s="366"/>
      <c r="I50" s="366"/>
      <c r="J50" s="366"/>
      <c r="K50" s="366"/>
      <c r="L50" s="397">
        <f>SUM(H50:K50)</f>
        <v>0</v>
      </c>
      <c r="M50" s="396"/>
      <c r="N50" s="366"/>
      <c r="O50" s="366"/>
      <c r="P50" s="366"/>
      <c r="Q50" s="366"/>
      <c r="R50" s="615">
        <f>SUM(N50:Q50)</f>
        <v>0</v>
      </c>
      <c r="S50" s="396"/>
      <c r="T50" s="366"/>
      <c r="U50" s="366"/>
      <c r="V50" s="366"/>
      <c r="W50" s="366"/>
      <c r="X50" s="615">
        <f>SUM(T50:W50)</f>
        <v>0</v>
      </c>
      <c r="Y50" s="396"/>
      <c r="Z50" s="366"/>
      <c r="AA50" s="366"/>
      <c r="AB50" s="366"/>
      <c r="AC50" s="366"/>
      <c r="AD50" s="615">
        <f>SUM(Z50:AC50)</f>
        <v>0</v>
      </c>
      <c r="AE50" s="396"/>
      <c r="AF50" s="366"/>
      <c r="AG50" s="366"/>
      <c r="AH50" s="366"/>
      <c r="AI50" s="366"/>
      <c r="AJ50" s="615">
        <f>SUM(AF50:AI50)</f>
        <v>0</v>
      </c>
      <c r="AK50" s="396"/>
      <c r="AL50" s="219"/>
      <c r="AM50" s="52"/>
    </row>
    <row r="51" spans="1:41" ht="15" customHeight="1" outlineLevel="1" x14ac:dyDescent="0.2">
      <c r="A51" s="337">
        <v>6.2</v>
      </c>
      <c r="B51" s="1292"/>
      <c r="C51" s="1420" t="s">
        <v>413</v>
      </c>
      <c r="D51" s="150"/>
      <c r="E51" s="151"/>
      <c r="F51" s="343">
        <f t="shared" si="4"/>
        <v>0</v>
      </c>
      <c r="G51" s="343">
        <f>IF(ISERROR(IF($B$48=1,F51/$AA$3,F51/$AA$5)),0,(IF($B$48=1,F51/$AA$3,F51/$AA$5)))</f>
        <v>0</v>
      </c>
      <c r="H51" s="366"/>
      <c r="I51" s="366"/>
      <c r="J51" s="366"/>
      <c r="K51" s="366"/>
      <c r="L51" s="397">
        <f>SUM(H51:K51)</f>
        <v>0</v>
      </c>
      <c r="M51" s="396"/>
      <c r="N51" s="366"/>
      <c r="O51" s="366"/>
      <c r="P51" s="366"/>
      <c r="Q51" s="366"/>
      <c r="R51" s="615">
        <f>SUM(N51:Q51)</f>
        <v>0</v>
      </c>
      <c r="S51" s="396"/>
      <c r="T51" s="366"/>
      <c r="U51" s="366"/>
      <c r="V51" s="366"/>
      <c r="W51" s="366"/>
      <c r="X51" s="615">
        <f>SUM(T51:W51)</f>
        <v>0</v>
      </c>
      <c r="Y51" s="396"/>
      <c r="Z51" s="366"/>
      <c r="AA51" s="366"/>
      <c r="AB51" s="366"/>
      <c r="AC51" s="366"/>
      <c r="AD51" s="615">
        <f>SUM(Z51:AC51)</f>
        <v>0</v>
      </c>
      <c r="AE51" s="396"/>
      <c r="AF51" s="366"/>
      <c r="AG51" s="366"/>
      <c r="AH51" s="366"/>
      <c r="AI51" s="366"/>
      <c r="AJ51" s="615">
        <f>SUM(AF51:AI51)</f>
        <v>0</v>
      </c>
      <c r="AK51" s="396"/>
      <c r="AL51" s="219"/>
      <c r="AM51" s="52"/>
    </row>
    <row r="52" spans="1:41" ht="15" customHeight="1" outlineLevel="1" x14ac:dyDescent="0.2">
      <c r="A52" s="337">
        <v>6.3</v>
      </c>
      <c r="B52" s="1292"/>
      <c r="C52" s="1420" t="s">
        <v>413</v>
      </c>
      <c r="D52" s="150"/>
      <c r="E52" s="151"/>
      <c r="F52" s="343">
        <f t="shared" si="4"/>
        <v>0</v>
      </c>
      <c r="G52" s="343">
        <f>IF(ISERROR(IF($B$48=1,F52/$AA$3,F52/$AA$5)),0,(IF($B$48=1,F52/$AA$3,F52/$AA$5)))</f>
        <v>0</v>
      </c>
      <c r="H52" s="366"/>
      <c r="I52" s="366"/>
      <c r="J52" s="366"/>
      <c r="K52" s="366"/>
      <c r="L52" s="397">
        <f>SUM(H52:K52)</f>
        <v>0</v>
      </c>
      <c r="M52" s="396"/>
      <c r="N52" s="366"/>
      <c r="O52" s="366"/>
      <c r="P52" s="366"/>
      <c r="Q52" s="366"/>
      <c r="R52" s="615">
        <f>SUM(N52:Q52)</f>
        <v>0</v>
      </c>
      <c r="S52" s="396"/>
      <c r="T52" s="366"/>
      <c r="U52" s="366"/>
      <c r="V52" s="366"/>
      <c r="W52" s="366"/>
      <c r="X52" s="615">
        <f>SUM(T52:W52)</f>
        <v>0</v>
      </c>
      <c r="Y52" s="396"/>
      <c r="Z52" s="366"/>
      <c r="AA52" s="366"/>
      <c r="AB52" s="366"/>
      <c r="AC52" s="366"/>
      <c r="AD52" s="615">
        <f>SUM(Z52:AC52)</f>
        <v>0</v>
      </c>
      <c r="AE52" s="396"/>
      <c r="AF52" s="366"/>
      <c r="AG52" s="366"/>
      <c r="AH52" s="366"/>
      <c r="AI52" s="366"/>
      <c r="AJ52" s="615">
        <f>SUM(AF52:AI52)</f>
        <v>0</v>
      </c>
      <c r="AK52" s="396"/>
      <c r="AL52" s="219"/>
      <c r="AM52" s="52"/>
    </row>
    <row r="53" spans="1:41" ht="15" customHeight="1" outlineLevel="1" x14ac:dyDescent="0.2">
      <c r="A53" s="337">
        <v>6.4</v>
      </c>
      <c r="B53" s="1292"/>
      <c r="C53" s="1420" t="s">
        <v>413</v>
      </c>
      <c r="D53" s="152"/>
      <c r="E53" s="153"/>
      <c r="F53" s="343">
        <f t="shared" si="4"/>
        <v>0</v>
      </c>
      <c r="G53" s="343">
        <f>IF(ISERROR(IF($B$48=1,F53/$AA$3,F53/$AA$5)),0,(IF($B$48=1,F53/$AA$3,F53/$AA$5)))</f>
        <v>0</v>
      </c>
      <c r="H53" s="366"/>
      <c r="I53" s="366"/>
      <c r="J53" s="366"/>
      <c r="K53" s="366"/>
      <c r="L53" s="399">
        <f>SUM(H53:K53)</f>
        <v>0</v>
      </c>
      <c r="M53" s="400"/>
      <c r="N53" s="366"/>
      <c r="O53" s="366"/>
      <c r="P53" s="366"/>
      <c r="Q53" s="366"/>
      <c r="R53" s="616">
        <f>SUM(N53:Q53)</f>
        <v>0</v>
      </c>
      <c r="S53" s="400"/>
      <c r="T53" s="366"/>
      <c r="U53" s="366"/>
      <c r="V53" s="366"/>
      <c r="W53" s="366"/>
      <c r="X53" s="616">
        <f>SUM(T53:W53)</f>
        <v>0</v>
      </c>
      <c r="Y53" s="400"/>
      <c r="Z53" s="366"/>
      <c r="AA53" s="366"/>
      <c r="AB53" s="366"/>
      <c r="AC53" s="366"/>
      <c r="AD53" s="616">
        <f>SUM(Z53:AC53)</f>
        <v>0</v>
      </c>
      <c r="AE53" s="400"/>
      <c r="AF53" s="366"/>
      <c r="AG53" s="366"/>
      <c r="AH53" s="366"/>
      <c r="AI53" s="366"/>
      <c r="AJ53" s="616">
        <f>SUM(AF53:AI53)</f>
        <v>0</v>
      </c>
      <c r="AK53" s="400"/>
      <c r="AL53" s="219"/>
      <c r="AM53" s="52"/>
    </row>
    <row r="54" spans="1:41" ht="11.45" customHeight="1" x14ac:dyDescent="0.2">
      <c r="A54" s="889"/>
      <c r="B54" s="52"/>
      <c r="C54" s="60"/>
      <c r="D54" s="129"/>
      <c r="E54" s="130"/>
      <c r="F54" s="343"/>
      <c r="G54" s="343"/>
      <c r="H54" s="271"/>
      <c r="I54" s="271"/>
      <c r="J54" s="271"/>
      <c r="K54" s="271"/>
      <c r="L54" s="397"/>
      <c r="M54" s="396"/>
      <c r="N54" s="621"/>
      <c r="O54" s="621"/>
      <c r="P54" s="621"/>
      <c r="Q54" s="621"/>
      <c r="R54" s="615"/>
      <c r="S54" s="396"/>
      <c r="T54" s="621"/>
      <c r="U54" s="621"/>
      <c r="V54" s="621"/>
      <c r="W54" s="621"/>
      <c r="X54" s="615"/>
      <c r="Y54" s="396"/>
      <c r="Z54" s="621"/>
      <c r="AA54" s="621"/>
      <c r="AB54" s="621"/>
      <c r="AC54" s="621"/>
      <c r="AD54" s="615"/>
      <c r="AE54" s="396"/>
      <c r="AF54" s="621"/>
      <c r="AG54" s="621"/>
      <c r="AH54" s="621"/>
      <c r="AI54" s="621"/>
      <c r="AJ54" s="615"/>
      <c r="AK54" s="396"/>
      <c r="AL54" s="890"/>
      <c r="AM54" s="52"/>
      <c r="AN54" s="131"/>
      <c r="AO54" s="131"/>
    </row>
    <row r="55" spans="1:41" ht="15" customHeight="1" x14ac:dyDescent="0.2">
      <c r="A55" s="887">
        <v>7</v>
      </c>
      <c r="B55" s="1291">
        <v>1</v>
      </c>
      <c r="C55" s="332" t="s">
        <v>10</v>
      </c>
      <c r="D55" s="333"/>
      <c r="E55" s="334"/>
      <c r="F55" s="328">
        <f>SUM(F56:F61)</f>
        <v>0</v>
      </c>
      <c r="G55" s="328">
        <f>SUM(G56:G61)</f>
        <v>0</v>
      </c>
      <c r="H55" s="394">
        <f>SUM(H57:H60)</f>
        <v>0</v>
      </c>
      <c r="I55" s="395">
        <f>SUM(I57:I60)</f>
        <v>0</v>
      </c>
      <c r="J55" s="395">
        <f>SUM(J57:J60)</f>
        <v>0</v>
      </c>
      <c r="K55" s="395">
        <f>SUM(K57:K60)</f>
        <v>0</v>
      </c>
      <c r="L55" s="344">
        <f>SUM(L57:L60)</f>
        <v>0</v>
      </c>
      <c r="M55" s="371">
        <f>IF(ISERROR(L55/F55),0,L55/F55)</f>
        <v>0</v>
      </c>
      <c r="N55" s="608">
        <f>SUM(N57:N60)</f>
        <v>0</v>
      </c>
      <c r="O55" s="609">
        <f>SUM(O57:O60)</f>
        <v>0</v>
      </c>
      <c r="P55" s="609">
        <f>SUM(P57:P60)</f>
        <v>0</v>
      </c>
      <c r="Q55" s="609">
        <f>SUM(Q57:Q60)</f>
        <v>0</v>
      </c>
      <c r="R55" s="602">
        <f>SUM(R57:R60)</f>
        <v>0</v>
      </c>
      <c r="S55" s="331">
        <f>IF(ISERROR((+$R55+$L55)/$F55),0,(+$R55+$L55)/$F55)</f>
        <v>0</v>
      </c>
      <c r="T55" s="608">
        <f>SUM(T57:T60)</f>
        <v>0</v>
      </c>
      <c r="U55" s="609">
        <f>SUM(U57:U60)</f>
        <v>0</v>
      </c>
      <c r="V55" s="609">
        <f>SUM(V57:V60)</f>
        <v>0</v>
      </c>
      <c r="W55" s="609">
        <f>SUM(W57:W60)</f>
        <v>0</v>
      </c>
      <c r="X55" s="602">
        <f>SUM(X57:X60)</f>
        <v>0</v>
      </c>
      <c r="Y55" s="371">
        <f>IF(ISERROR((+$R55+$L55+$X55)/$F55),0,(+$R55+$L55+$X55)/$F55)</f>
        <v>0</v>
      </c>
      <c r="Z55" s="608">
        <f>SUM(Z57:Z60)</f>
        <v>0</v>
      </c>
      <c r="AA55" s="609">
        <f>SUM(AA57:AA60)</f>
        <v>0</v>
      </c>
      <c r="AB55" s="609">
        <f>SUM(AB57:AB60)</f>
        <v>0</v>
      </c>
      <c r="AC55" s="609">
        <f>SUM(AC57:AC60)</f>
        <v>0</v>
      </c>
      <c r="AD55" s="602">
        <f>SUM(AD57:AD60)</f>
        <v>0</v>
      </c>
      <c r="AE55" s="331">
        <f>IF(ISERROR((+$R55+$L55+$X55+$AD55)/$F55),0,(+$R55+$L55+$X55+$AD55)/$F55)</f>
        <v>0</v>
      </c>
      <c r="AF55" s="608">
        <f>SUM(AF57:AF60)</f>
        <v>0</v>
      </c>
      <c r="AG55" s="609">
        <f>SUM(AG57:AG60)</f>
        <v>0</v>
      </c>
      <c r="AH55" s="609">
        <f>SUM(AH57:AH60)</f>
        <v>0</v>
      </c>
      <c r="AI55" s="609">
        <f>SUM(AI57:AI60)</f>
        <v>0</v>
      </c>
      <c r="AJ55" s="602">
        <f>SUM(AJ57:AJ60)</f>
        <v>0</v>
      </c>
      <c r="AK55" s="331">
        <f>IF(ISERROR((+$R55+$L55+$X55+$AD55+$AJ55)/$F55),0,(+$R55+$L55+$X55+$AD55+$AJ55)/$F55)</f>
        <v>0</v>
      </c>
      <c r="AL55" s="891"/>
      <c r="AM55" s="207"/>
    </row>
    <row r="56" spans="1:41" ht="38.25" outlineLevel="1" x14ac:dyDescent="0.2">
      <c r="A56" s="217"/>
      <c r="B56" s="1292"/>
      <c r="C56" s="188" t="s">
        <v>139</v>
      </c>
      <c r="D56" s="186"/>
      <c r="E56" s="187"/>
      <c r="F56" s="343"/>
      <c r="G56" s="343"/>
      <c r="H56" s="272"/>
      <c r="I56" s="272"/>
      <c r="J56" s="272"/>
      <c r="K56" s="272"/>
      <c r="L56" s="398"/>
      <c r="M56" s="396"/>
      <c r="N56" s="622"/>
      <c r="O56" s="622"/>
      <c r="P56" s="622"/>
      <c r="Q56" s="622"/>
      <c r="R56" s="614"/>
      <c r="S56" s="396"/>
      <c r="T56" s="622"/>
      <c r="U56" s="622"/>
      <c r="V56" s="622"/>
      <c r="W56" s="622"/>
      <c r="X56" s="614"/>
      <c r="Y56" s="396"/>
      <c r="Z56" s="622"/>
      <c r="AA56" s="622"/>
      <c r="AB56" s="622"/>
      <c r="AC56" s="622"/>
      <c r="AD56" s="614"/>
      <c r="AE56" s="396"/>
      <c r="AF56" s="622"/>
      <c r="AG56" s="622"/>
      <c r="AH56" s="622"/>
      <c r="AI56" s="622"/>
      <c r="AJ56" s="614"/>
      <c r="AK56" s="396"/>
      <c r="AL56" s="218"/>
      <c r="AM56" s="207"/>
    </row>
    <row r="57" spans="1:41" ht="15" customHeight="1" outlineLevel="1" x14ac:dyDescent="0.2">
      <c r="A57" s="337">
        <v>7.1</v>
      </c>
      <c r="B57" s="1292"/>
      <c r="C57" s="1420" t="s">
        <v>413</v>
      </c>
      <c r="D57" s="150"/>
      <c r="E57" s="151"/>
      <c r="F57" s="343">
        <f t="shared" si="4"/>
        <v>0</v>
      </c>
      <c r="G57" s="343">
        <f>IF(ISERROR(IF($B$55=1,F57/$AA$3,F57/$AA$5)),0,(IF($B$55=1,F57/$AA$3,F57/$AA$5)))</f>
        <v>0</v>
      </c>
      <c r="H57" s="366"/>
      <c r="I57" s="366"/>
      <c r="J57" s="366"/>
      <c r="K57" s="366"/>
      <c r="L57" s="397">
        <f>SUM(H57:K57)</f>
        <v>0</v>
      </c>
      <c r="M57" s="396"/>
      <c r="N57" s="366"/>
      <c r="O57" s="366"/>
      <c r="P57" s="366"/>
      <c r="Q57" s="366"/>
      <c r="R57" s="615">
        <f>SUM(N57:Q57)</f>
        <v>0</v>
      </c>
      <c r="S57" s="396"/>
      <c r="T57" s="366"/>
      <c r="U57" s="366"/>
      <c r="V57" s="366"/>
      <c r="W57" s="366"/>
      <c r="X57" s="615">
        <f>SUM(T57:W57)</f>
        <v>0</v>
      </c>
      <c r="Y57" s="396"/>
      <c r="Z57" s="366"/>
      <c r="AA57" s="366"/>
      <c r="AB57" s="366"/>
      <c r="AC57" s="366"/>
      <c r="AD57" s="615">
        <f>SUM(Z57:AC57)</f>
        <v>0</v>
      </c>
      <c r="AE57" s="396"/>
      <c r="AF57" s="366"/>
      <c r="AG57" s="366"/>
      <c r="AH57" s="366"/>
      <c r="AI57" s="366"/>
      <c r="AJ57" s="615">
        <f>SUM(AF57:AI57)</f>
        <v>0</v>
      </c>
      <c r="AK57" s="396"/>
      <c r="AL57" s="219"/>
      <c r="AM57" s="52"/>
    </row>
    <row r="58" spans="1:41" ht="15" customHeight="1" outlineLevel="1" x14ac:dyDescent="0.2">
      <c r="A58" s="337">
        <v>7.2</v>
      </c>
      <c r="B58" s="1292"/>
      <c r="C58" s="1420" t="s">
        <v>413</v>
      </c>
      <c r="D58" s="150"/>
      <c r="E58" s="151"/>
      <c r="F58" s="343">
        <f t="shared" si="4"/>
        <v>0</v>
      </c>
      <c r="G58" s="343">
        <f>IF(ISERROR(IF($B$55=1,F58/$AA$3,F58/$AA$5)),0,(IF($B$55=1,F58/$AA$3,F58/$AA$5)))</f>
        <v>0</v>
      </c>
      <c r="H58" s="366"/>
      <c r="I58" s="366"/>
      <c r="J58" s="366"/>
      <c r="K58" s="366"/>
      <c r="L58" s="397">
        <f>SUM(H58:K58)</f>
        <v>0</v>
      </c>
      <c r="M58" s="396"/>
      <c r="N58" s="366"/>
      <c r="O58" s="366"/>
      <c r="P58" s="366"/>
      <c r="Q58" s="366"/>
      <c r="R58" s="615">
        <f>SUM(N58:Q58)</f>
        <v>0</v>
      </c>
      <c r="S58" s="396"/>
      <c r="T58" s="366"/>
      <c r="U58" s="366"/>
      <c r="V58" s="366"/>
      <c r="W58" s="366"/>
      <c r="X58" s="615">
        <f>SUM(T58:W58)</f>
        <v>0</v>
      </c>
      <c r="Y58" s="396"/>
      <c r="Z58" s="366"/>
      <c r="AA58" s="366"/>
      <c r="AB58" s="366"/>
      <c r="AC58" s="366"/>
      <c r="AD58" s="615">
        <f>SUM(Z58:AC58)</f>
        <v>0</v>
      </c>
      <c r="AE58" s="396"/>
      <c r="AF58" s="366"/>
      <c r="AG58" s="366"/>
      <c r="AH58" s="366"/>
      <c r="AI58" s="366"/>
      <c r="AJ58" s="615">
        <f>SUM(AF58:AI58)</f>
        <v>0</v>
      </c>
      <c r="AK58" s="396"/>
      <c r="AL58" s="219"/>
      <c r="AM58" s="52"/>
    </row>
    <row r="59" spans="1:41" ht="15" customHeight="1" outlineLevel="1" x14ac:dyDescent="0.2">
      <c r="A59" s="337">
        <v>7.3</v>
      </c>
      <c r="B59" s="1292"/>
      <c r="C59" s="1420" t="s">
        <v>413</v>
      </c>
      <c r="D59" s="150"/>
      <c r="E59" s="151"/>
      <c r="F59" s="343">
        <f t="shared" si="4"/>
        <v>0</v>
      </c>
      <c r="G59" s="343">
        <f>IF(ISERROR(IF($B$55=1,F59/$AA$3,F59/$AA$5)),0,(IF($B$55=1,F59/$AA$3,F59/$AA$5)))</f>
        <v>0</v>
      </c>
      <c r="H59" s="366"/>
      <c r="I59" s="366"/>
      <c r="J59" s="366"/>
      <c r="K59" s="366"/>
      <c r="L59" s="397">
        <f>SUM(H59:K59)</f>
        <v>0</v>
      </c>
      <c r="M59" s="396"/>
      <c r="N59" s="366"/>
      <c r="O59" s="366"/>
      <c r="P59" s="366"/>
      <c r="Q59" s="366"/>
      <c r="R59" s="615">
        <f>SUM(N59:Q59)</f>
        <v>0</v>
      </c>
      <c r="S59" s="396"/>
      <c r="T59" s="366"/>
      <c r="U59" s="366"/>
      <c r="V59" s="366"/>
      <c r="W59" s="366"/>
      <c r="X59" s="615">
        <f>SUM(T59:W59)</f>
        <v>0</v>
      </c>
      <c r="Y59" s="396"/>
      <c r="Z59" s="366"/>
      <c r="AA59" s="366"/>
      <c r="AB59" s="366"/>
      <c r="AC59" s="366"/>
      <c r="AD59" s="615">
        <f>SUM(Z59:AC59)</f>
        <v>0</v>
      </c>
      <c r="AE59" s="396"/>
      <c r="AF59" s="366"/>
      <c r="AG59" s="366"/>
      <c r="AH59" s="366"/>
      <c r="AI59" s="366"/>
      <c r="AJ59" s="615">
        <f>SUM(AF59:AI59)</f>
        <v>0</v>
      </c>
      <c r="AK59" s="396"/>
      <c r="AL59" s="219"/>
      <c r="AM59" s="52"/>
    </row>
    <row r="60" spans="1:41" ht="15" customHeight="1" outlineLevel="1" x14ac:dyDescent="0.2">
      <c r="A60" s="337">
        <v>7.4</v>
      </c>
      <c r="B60" s="1292"/>
      <c r="C60" s="1420" t="s">
        <v>413</v>
      </c>
      <c r="D60" s="152"/>
      <c r="E60" s="153"/>
      <c r="F60" s="343">
        <f t="shared" si="4"/>
        <v>0</v>
      </c>
      <c r="G60" s="343">
        <f>IF(ISERROR(IF($B$55=1,F60/$AA$3,F60/$AA$5)),0,(IF($B$55=1,F60/$AA$3,F60/$AA$5)))</f>
        <v>0</v>
      </c>
      <c r="H60" s="366"/>
      <c r="I60" s="366"/>
      <c r="J60" s="366"/>
      <c r="K60" s="366"/>
      <c r="L60" s="399">
        <f>SUM(H60:K60)</f>
        <v>0</v>
      </c>
      <c r="M60" s="400"/>
      <c r="N60" s="366"/>
      <c r="O60" s="366"/>
      <c r="P60" s="366"/>
      <c r="Q60" s="366"/>
      <c r="R60" s="616">
        <f>SUM(N60:Q60)</f>
        <v>0</v>
      </c>
      <c r="S60" s="400"/>
      <c r="T60" s="366"/>
      <c r="U60" s="366"/>
      <c r="V60" s="366"/>
      <c r="W60" s="366"/>
      <c r="X60" s="616">
        <f>SUM(T60:W60)</f>
        <v>0</v>
      </c>
      <c r="Y60" s="400"/>
      <c r="Z60" s="366"/>
      <c r="AA60" s="366"/>
      <c r="AB60" s="366"/>
      <c r="AC60" s="366"/>
      <c r="AD60" s="616">
        <f>SUM(Z60:AC60)</f>
        <v>0</v>
      </c>
      <c r="AE60" s="400"/>
      <c r="AF60" s="366"/>
      <c r="AG60" s="366"/>
      <c r="AH60" s="366"/>
      <c r="AI60" s="366"/>
      <c r="AJ60" s="616">
        <f>SUM(AF60:AI60)</f>
        <v>0</v>
      </c>
      <c r="AK60" s="400"/>
      <c r="AL60" s="219"/>
      <c r="AM60" s="52"/>
    </row>
    <row r="61" spans="1:41" ht="13.15" customHeight="1" x14ac:dyDescent="0.2">
      <c r="A61" s="889"/>
      <c r="B61" s="52"/>
      <c r="C61" s="60"/>
      <c r="D61" s="129"/>
      <c r="E61" s="130"/>
      <c r="F61" s="343"/>
      <c r="G61" s="343"/>
      <c r="H61" s="271"/>
      <c r="I61" s="271"/>
      <c r="J61" s="271"/>
      <c r="K61" s="271"/>
      <c r="L61" s="397"/>
      <c r="M61" s="396"/>
      <c r="N61" s="621"/>
      <c r="O61" s="621"/>
      <c r="P61" s="621"/>
      <c r="Q61" s="621"/>
      <c r="R61" s="615"/>
      <c r="S61" s="396"/>
      <c r="T61" s="621"/>
      <c r="U61" s="621"/>
      <c r="V61" s="621"/>
      <c r="W61" s="621"/>
      <c r="X61" s="615"/>
      <c r="Y61" s="396"/>
      <c r="Z61" s="621"/>
      <c r="AA61" s="621"/>
      <c r="AB61" s="621"/>
      <c r="AC61" s="621"/>
      <c r="AD61" s="615"/>
      <c r="AE61" s="396"/>
      <c r="AF61" s="621"/>
      <c r="AG61" s="621"/>
      <c r="AH61" s="621"/>
      <c r="AI61" s="621"/>
      <c r="AJ61" s="615"/>
      <c r="AK61" s="396"/>
      <c r="AL61" s="890"/>
      <c r="AM61" s="52"/>
      <c r="AN61" s="131"/>
      <c r="AO61" s="131"/>
    </row>
    <row r="62" spans="1:41" ht="15" customHeight="1" x14ac:dyDescent="0.2">
      <c r="A62" s="887">
        <v>8</v>
      </c>
      <c r="B62" s="1291">
        <v>1</v>
      </c>
      <c r="C62" s="332" t="s">
        <v>11</v>
      </c>
      <c r="D62" s="333"/>
      <c r="E62" s="334"/>
      <c r="F62" s="328">
        <f>SUM(F63:F68)</f>
        <v>0</v>
      </c>
      <c r="G62" s="328">
        <f>SUM(G63:G68)</f>
        <v>0</v>
      </c>
      <c r="H62" s="394">
        <f>SUM(H64:H67)</f>
        <v>0</v>
      </c>
      <c r="I62" s="395">
        <f>SUM(I64:I67)</f>
        <v>0</v>
      </c>
      <c r="J62" s="395">
        <f>SUM(J64:J67)</f>
        <v>0</v>
      </c>
      <c r="K62" s="395">
        <f>SUM(K64:K67)</f>
        <v>0</v>
      </c>
      <c r="L62" s="344">
        <f>SUM(L64:L67)</f>
        <v>0</v>
      </c>
      <c r="M62" s="371">
        <f>IF(ISERROR(L62/F62),0,L62/F62)</f>
        <v>0</v>
      </c>
      <c r="N62" s="608">
        <f>SUM(N64:N67)</f>
        <v>0</v>
      </c>
      <c r="O62" s="609">
        <f>SUM(O64:O67)</f>
        <v>0</v>
      </c>
      <c r="P62" s="609">
        <f>SUM(P64:P67)</f>
        <v>0</v>
      </c>
      <c r="Q62" s="609">
        <f>SUM(Q64:Q67)</f>
        <v>0</v>
      </c>
      <c r="R62" s="602">
        <f>SUM(R64:R67)</f>
        <v>0</v>
      </c>
      <c r="S62" s="331">
        <f>IF(ISERROR((+$R62+$L62)/$F62),0,(+$R62+$L62)/$F62)</f>
        <v>0</v>
      </c>
      <c r="T62" s="608">
        <f>SUM(T64:T67)</f>
        <v>0</v>
      </c>
      <c r="U62" s="609">
        <f>SUM(U64:U67)</f>
        <v>0</v>
      </c>
      <c r="V62" s="609">
        <f>SUM(V64:V67)</f>
        <v>0</v>
      </c>
      <c r="W62" s="609">
        <f>SUM(W64:W67)</f>
        <v>0</v>
      </c>
      <c r="X62" s="602">
        <f>SUM(X64:X67)</f>
        <v>0</v>
      </c>
      <c r="Y62" s="371">
        <f>IF(ISERROR((+$R62+$L62+$X62)/$F62),0,(+$R62+$L62+$X62)/$F62)</f>
        <v>0</v>
      </c>
      <c r="Z62" s="608">
        <f>SUM(Z64:Z67)</f>
        <v>0</v>
      </c>
      <c r="AA62" s="609">
        <f>SUM(AA64:AA67)</f>
        <v>0</v>
      </c>
      <c r="AB62" s="609">
        <f>SUM(AB64:AB67)</f>
        <v>0</v>
      </c>
      <c r="AC62" s="609">
        <f>SUM(AC64:AC67)</f>
        <v>0</v>
      </c>
      <c r="AD62" s="602">
        <f>SUM(AD64:AD67)</f>
        <v>0</v>
      </c>
      <c r="AE62" s="331">
        <f>IF(ISERROR((+$R62+$L62+$X62+$AD62)/$F62),0,(+$R62+$L62+$X62+$AD62)/$F62)</f>
        <v>0</v>
      </c>
      <c r="AF62" s="608">
        <f>SUM(AF64:AF67)</f>
        <v>0</v>
      </c>
      <c r="AG62" s="609">
        <f>SUM(AG64:AG67)</f>
        <v>0</v>
      </c>
      <c r="AH62" s="609">
        <f>SUM(AH64:AH67)</f>
        <v>0</v>
      </c>
      <c r="AI62" s="609">
        <f>SUM(AI64:AI67)</f>
        <v>0</v>
      </c>
      <c r="AJ62" s="602">
        <f>SUM(AJ64:AJ67)</f>
        <v>0</v>
      </c>
      <c r="AK62" s="331">
        <f>IF(ISERROR((+$R62+$L62+$X62+$AD62+$AJ62)/$F62),0,(+$R62+$L62+$X62+$AD62+$AJ62)/$F62)</f>
        <v>0</v>
      </c>
      <c r="AL62" s="891"/>
      <c r="AM62" s="207"/>
    </row>
    <row r="63" spans="1:41" ht="38.25" outlineLevel="1" x14ac:dyDescent="0.2">
      <c r="A63" s="217"/>
      <c r="B63" s="1292"/>
      <c r="C63" s="188" t="s">
        <v>139</v>
      </c>
      <c r="D63" s="186"/>
      <c r="E63" s="187"/>
      <c r="F63" s="343"/>
      <c r="G63" s="343"/>
      <c r="H63" s="272"/>
      <c r="I63" s="272"/>
      <c r="J63" s="272"/>
      <c r="K63" s="272"/>
      <c r="L63" s="398"/>
      <c r="M63" s="396"/>
      <c r="N63" s="622"/>
      <c r="O63" s="622"/>
      <c r="P63" s="622"/>
      <c r="Q63" s="622"/>
      <c r="R63" s="614"/>
      <c r="S63" s="396"/>
      <c r="T63" s="622"/>
      <c r="U63" s="622"/>
      <c r="V63" s="622"/>
      <c r="W63" s="622"/>
      <c r="X63" s="614"/>
      <c r="Y63" s="396"/>
      <c r="Z63" s="622"/>
      <c r="AA63" s="622"/>
      <c r="AB63" s="622"/>
      <c r="AC63" s="622"/>
      <c r="AD63" s="614"/>
      <c r="AE63" s="396"/>
      <c r="AF63" s="622"/>
      <c r="AG63" s="622"/>
      <c r="AH63" s="622"/>
      <c r="AI63" s="622"/>
      <c r="AJ63" s="614"/>
      <c r="AK63" s="396"/>
      <c r="AL63" s="218"/>
      <c r="AM63" s="207"/>
    </row>
    <row r="64" spans="1:41" ht="15" customHeight="1" outlineLevel="1" x14ac:dyDescent="0.2">
      <c r="A64" s="337">
        <v>8.1</v>
      </c>
      <c r="B64" s="1292"/>
      <c r="C64" s="1420" t="s">
        <v>413</v>
      </c>
      <c r="D64" s="150"/>
      <c r="E64" s="151"/>
      <c r="F64" s="343">
        <f t="shared" si="4"/>
        <v>0</v>
      </c>
      <c r="G64" s="343">
        <f>IF(ISERROR(IF($B$62=1,F64/$AA$3,F64/$AA$5)),0,(IF($B$62=1,F64/$AA$3,F64/$AA$5)))</f>
        <v>0</v>
      </c>
      <c r="H64" s="366"/>
      <c r="I64" s="366"/>
      <c r="J64" s="366"/>
      <c r="K64" s="366"/>
      <c r="L64" s="397">
        <f>SUM(H64:K64)</f>
        <v>0</v>
      </c>
      <c r="M64" s="396"/>
      <c r="N64" s="366"/>
      <c r="O64" s="366"/>
      <c r="P64" s="366"/>
      <c r="Q64" s="366"/>
      <c r="R64" s="615">
        <f>SUM(N64:Q64)</f>
        <v>0</v>
      </c>
      <c r="S64" s="396"/>
      <c r="T64" s="366"/>
      <c r="U64" s="366"/>
      <c r="V64" s="366"/>
      <c r="W64" s="366"/>
      <c r="X64" s="615">
        <f>SUM(T64:W64)</f>
        <v>0</v>
      </c>
      <c r="Y64" s="396"/>
      <c r="Z64" s="366"/>
      <c r="AA64" s="366"/>
      <c r="AB64" s="366"/>
      <c r="AC64" s="366"/>
      <c r="AD64" s="615">
        <f>SUM(Z64:AC64)</f>
        <v>0</v>
      </c>
      <c r="AE64" s="396"/>
      <c r="AF64" s="366"/>
      <c r="AG64" s="366"/>
      <c r="AH64" s="366"/>
      <c r="AI64" s="366"/>
      <c r="AJ64" s="615">
        <f>SUM(AF64:AI64)</f>
        <v>0</v>
      </c>
      <c r="AK64" s="396"/>
      <c r="AL64" s="219"/>
      <c r="AM64" s="52"/>
    </row>
    <row r="65" spans="1:41" ht="15" customHeight="1" outlineLevel="1" x14ac:dyDescent="0.2">
      <c r="A65" s="337">
        <v>8.1999999999999993</v>
      </c>
      <c r="B65" s="1292"/>
      <c r="C65" s="1420" t="s">
        <v>413</v>
      </c>
      <c r="D65" s="150"/>
      <c r="E65" s="151"/>
      <c r="F65" s="343">
        <f t="shared" si="4"/>
        <v>0</v>
      </c>
      <c r="G65" s="343">
        <f>IF(ISERROR(IF($B$62=1,F65/$AA$3,F65/$AA$5)),0,(IF($B$62=1,F65/$AA$3,F65/$AA$5)))</f>
        <v>0</v>
      </c>
      <c r="H65" s="366"/>
      <c r="I65" s="366"/>
      <c r="J65" s="366"/>
      <c r="K65" s="366"/>
      <c r="L65" s="397">
        <f>SUM(H65:K65)</f>
        <v>0</v>
      </c>
      <c r="M65" s="396"/>
      <c r="N65" s="366"/>
      <c r="O65" s="366"/>
      <c r="P65" s="366"/>
      <c r="Q65" s="366"/>
      <c r="R65" s="615">
        <f>SUM(N65:Q65)</f>
        <v>0</v>
      </c>
      <c r="S65" s="396"/>
      <c r="T65" s="366"/>
      <c r="U65" s="366"/>
      <c r="V65" s="366"/>
      <c r="W65" s="366"/>
      <c r="X65" s="615">
        <f>SUM(T65:W65)</f>
        <v>0</v>
      </c>
      <c r="Y65" s="396"/>
      <c r="Z65" s="366"/>
      <c r="AA65" s="366"/>
      <c r="AB65" s="366"/>
      <c r="AC65" s="366"/>
      <c r="AD65" s="615">
        <f>SUM(Z65:AC65)</f>
        <v>0</v>
      </c>
      <c r="AE65" s="396"/>
      <c r="AF65" s="366"/>
      <c r="AG65" s="366"/>
      <c r="AH65" s="366"/>
      <c r="AI65" s="366"/>
      <c r="AJ65" s="615">
        <f>SUM(AF65:AI65)</f>
        <v>0</v>
      </c>
      <c r="AK65" s="396"/>
      <c r="AL65" s="219"/>
      <c r="AM65" s="52"/>
    </row>
    <row r="66" spans="1:41" ht="15" customHeight="1" outlineLevel="1" x14ac:dyDescent="0.2">
      <c r="A66" s="337">
        <v>8.3000000000000007</v>
      </c>
      <c r="B66" s="1292"/>
      <c r="C66" s="1420" t="s">
        <v>413</v>
      </c>
      <c r="D66" s="150"/>
      <c r="E66" s="151"/>
      <c r="F66" s="343">
        <f t="shared" si="4"/>
        <v>0</v>
      </c>
      <c r="G66" s="343">
        <f>IF(ISERROR(IF($B$62=1,F66/$AA$3,F66/$AA$5)),0,(IF($B$62=1,F66/$AA$3,F66/$AA$5)))</f>
        <v>0</v>
      </c>
      <c r="H66" s="366"/>
      <c r="I66" s="366"/>
      <c r="J66" s="366"/>
      <c r="K66" s="366"/>
      <c r="L66" s="397">
        <f>SUM(H66:K66)</f>
        <v>0</v>
      </c>
      <c r="M66" s="396"/>
      <c r="N66" s="366"/>
      <c r="O66" s="366"/>
      <c r="P66" s="366"/>
      <c r="Q66" s="366"/>
      <c r="R66" s="615">
        <f>SUM(N66:Q66)</f>
        <v>0</v>
      </c>
      <c r="S66" s="396"/>
      <c r="T66" s="366"/>
      <c r="U66" s="366"/>
      <c r="V66" s="366"/>
      <c r="W66" s="366"/>
      <c r="X66" s="615">
        <f>SUM(T66:W66)</f>
        <v>0</v>
      </c>
      <c r="Y66" s="396"/>
      <c r="Z66" s="366"/>
      <c r="AA66" s="366"/>
      <c r="AB66" s="366"/>
      <c r="AC66" s="366"/>
      <c r="AD66" s="615">
        <f>SUM(Z66:AC66)</f>
        <v>0</v>
      </c>
      <c r="AE66" s="396"/>
      <c r="AF66" s="366"/>
      <c r="AG66" s="366"/>
      <c r="AH66" s="366"/>
      <c r="AI66" s="366"/>
      <c r="AJ66" s="615">
        <f>SUM(AF66:AI66)</f>
        <v>0</v>
      </c>
      <c r="AK66" s="396"/>
      <c r="AL66" s="219"/>
      <c r="AM66" s="52"/>
    </row>
    <row r="67" spans="1:41" ht="15" customHeight="1" outlineLevel="1" x14ac:dyDescent="0.2">
      <c r="A67" s="337">
        <v>8.4</v>
      </c>
      <c r="B67" s="1292"/>
      <c r="C67" s="1420" t="s">
        <v>413</v>
      </c>
      <c r="D67" s="152"/>
      <c r="E67" s="153"/>
      <c r="F67" s="343">
        <f t="shared" si="4"/>
        <v>0</v>
      </c>
      <c r="G67" s="343">
        <f>IF(ISERROR(IF($B$62=1,F67/$AA$3,F67/$AA$5)),0,(IF($B$62=1,F67/$AA$3,F67/$AA$5)))</f>
        <v>0</v>
      </c>
      <c r="H67" s="366"/>
      <c r="I67" s="366"/>
      <c r="J67" s="366"/>
      <c r="K67" s="366"/>
      <c r="L67" s="399">
        <f>SUM(H67:K67)</f>
        <v>0</v>
      </c>
      <c r="M67" s="400"/>
      <c r="N67" s="366"/>
      <c r="O67" s="366"/>
      <c r="P67" s="366"/>
      <c r="Q67" s="366"/>
      <c r="R67" s="616">
        <f>SUM(N67:Q67)</f>
        <v>0</v>
      </c>
      <c r="S67" s="400"/>
      <c r="T67" s="366"/>
      <c r="U67" s="366"/>
      <c r="V67" s="366"/>
      <c r="W67" s="366"/>
      <c r="X67" s="616">
        <f>SUM(T67:W67)</f>
        <v>0</v>
      </c>
      <c r="Y67" s="400"/>
      <c r="Z67" s="366"/>
      <c r="AA67" s="366"/>
      <c r="AB67" s="366"/>
      <c r="AC67" s="366"/>
      <c r="AD67" s="616">
        <f>SUM(Z67:AC67)</f>
        <v>0</v>
      </c>
      <c r="AE67" s="400"/>
      <c r="AF67" s="366"/>
      <c r="AG67" s="366"/>
      <c r="AH67" s="366"/>
      <c r="AI67" s="366"/>
      <c r="AJ67" s="616">
        <f>SUM(AF67:AI67)</f>
        <v>0</v>
      </c>
      <c r="AK67" s="400"/>
      <c r="AL67" s="219"/>
      <c r="AM67" s="52"/>
    </row>
    <row r="68" spans="1:41" ht="10.15" customHeight="1" x14ac:dyDescent="0.2">
      <c r="A68" s="889"/>
      <c r="B68" s="52"/>
      <c r="C68" s="60"/>
      <c r="D68" s="129"/>
      <c r="E68" s="130"/>
      <c r="F68" s="343"/>
      <c r="G68" s="343"/>
      <c r="H68" s="271"/>
      <c r="I68" s="271"/>
      <c r="J68" s="271"/>
      <c r="K68" s="271"/>
      <c r="L68" s="397"/>
      <c r="M68" s="396"/>
      <c r="N68" s="621"/>
      <c r="O68" s="621"/>
      <c r="P68" s="621"/>
      <c r="Q68" s="621"/>
      <c r="R68" s="615"/>
      <c r="S68" s="396"/>
      <c r="T68" s="621"/>
      <c r="U68" s="621"/>
      <c r="V68" s="621"/>
      <c r="W68" s="621"/>
      <c r="X68" s="615"/>
      <c r="Y68" s="396"/>
      <c r="Z68" s="621"/>
      <c r="AA68" s="621"/>
      <c r="AB68" s="621"/>
      <c r="AC68" s="621"/>
      <c r="AD68" s="615"/>
      <c r="AE68" s="396"/>
      <c r="AF68" s="621"/>
      <c r="AG68" s="621"/>
      <c r="AH68" s="621"/>
      <c r="AI68" s="621"/>
      <c r="AJ68" s="615"/>
      <c r="AK68" s="396"/>
      <c r="AL68" s="890"/>
      <c r="AM68" s="52"/>
      <c r="AN68" s="131"/>
      <c r="AO68" s="131"/>
    </row>
    <row r="69" spans="1:41" ht="15" customHeight="1" x14ac:dyDescent="0.2">
      <c r="A69" s="887">
        <v>9</v>
      </c>
      <c r="B69" s="1291">
        <v>1</v>
      </c>
      <c r="C69" s="332" t="s">
        <v>12</v>
      </c>
      <c r="D69" s="333"/>
      <c r="E69" s="334"/>
      <c r="F69" s="328">
        <f>SUM(F70:F75)</f>
        <v>0</v>
      </c>
      <c r="G69" s="328">
        <f>SUM(G70:G75)</f>
        <v>0</v>
      </c>
      <c r="H69" s="394">
        <f>SUM(H71:H74)</f>
        <v>0</v>
      </c>
      <c r="I69" s="395">
        <f>SUM(I71:I74)</f>
        <v>0</v>
      </c>
      <c r="J69" s="395">
        <f>SUM(J71:J74)</f>
        <v>0</v>
      </c>
      <c r="K69" s="395">
        <f>SUM(K71:K74)</f>
        <v>0</v>
      </c>
      <c r="L69" s="344">
        <f>SUM(L71:L74)</f>
        <v>0</v>
      </c>
      <c r="M69" s="371">
        <f>IF(ISERROR(L69/F69),0,L69/F69)</f>
        <v>0</v>
      </c>
      <c r="N69" s="608">
        <f>SUM(N71:N74)</f>
        <v>0</v>
      </c>
      <c r="O69" s="609">
        <f>SUM(O71:O74)</f>
        <v>0</v>
      </c>
      <c r="P69" s="609">
        <f>SUM(P71:P74)</f>
        <v>0</v>
      </c>
      <c r="Q69" s="609">
        <f>SUM(Q71:Q74)</f>
        <v>0</v>
      </c>
      <c r="R69" s="602">
        <f>SUM(R71:R74)</f>
        <v>0</v>
      </c>
      <c r="S69" s="331">
        <f>IF(ISERROR((+$R69+$L69)/$F69),0,(+$R69+$L69)/$F69)</f>
        <v>0</v>
      </c>
      <c r="T69" s="608">
        <f>SUM(T71:T74)</f>
        <v>0</v>
      </c>
      <c r="U69" s="609">
        <f>SUM(U71:U74)</f>
        <v>0</v>
      </c>
      <c r="V69" s="609">
        <f>SUM(V71:V74)</f>
        <v>0</v>
      </c>
      <c r="W69" s="609">
        <f>SUM(W71:W74)</f>
        <v>0</v>
      </c>
      <c r="X69" s="602">
        <f>SUM(X71:X74)</f>
        <v>0</v>
      </c>
      <c r="Y69" s="371">
        <f>IF(ISERROR((+$R69+$L69+$X69)/$F69),0,(+$R69+$L69+$X69)/$F69)</f>
        <v>0</v>
      </c>
      <c r="Z69" s="608">
        <f>SUM(Z71:Z74)</f>
        <v>0</v>
      </c>
      <c r="AA69" s="609">
        <f>SUM(AA71:AA74)</f>
        <v>0</v>
      </c>
      <c r="AB69" s="609">
        <f>SUM(AB71:AB74)</f>
        <v>0</v>
      </c>
      <c r="AC69" s="609">
        <f>SUM(AC71:AC74)</f>
        <v>0</v>
      </c>
      <c r="AD69" s="602">
        <f>SUM(AD71:AD74)</f>
        <v>0</v>
      </c>
      <c r="AE69" s="331">
        <f>IF(ISERROR((+$R69+$L69+$X69+$AD69)/$F69),0,(+$R69+$L69+$X69+$AD69)/$F69)</f>
        <v>0</v>
      </c>
      <c r="AF69" s="608">
        <f>SUM(AF71:AF74)</f>
        <v>0</v>
      </c>
      <c r="AG69" s="609">
        <f>SUM(AG71:AG74)</f>
        <v>0</v>
      </c>
      <c r="AH69" s="609">
        <f>SUM(AH71:AH74)</f>
        <v>0</v>
      </c>
      <c r="AI69" s="609">
        <f>SUM(AI71:AI74)</f>
        <v>0</v>
      </c>
      <c r="AJ69" s="602">
        <f>SUM(AJ71:AJ74)</f>
        <v>0</v>
      </c>
      <c r="AK69" s="331">
        <f>IF(ISERROR((+$R69+$L69+$X69+$AD69+$AJ69)/$F69),0,(+$R69+$L69+$X69+$AD69+$AJ69)/$F69)</f>
        <v>0</v>
      </c>
      <c r="AL69" s="891"/>
      <c r="AM69" s="207"/>
    </row>
    <row r="70" spans="1:41" ht="38.25" outlineLevel="1" x14ac:dyDescent="0.2">
      <c r="A70" s="217"/>
      <c r="B70" s="1292"/>
      <c r="C70" s="188" t="s">
        <v>139</v>
      </c>
      <c r="D70" s="186"/>
      <c r="E70" s="187"/>
      <c r="F70" s="343"/>
      <c r="G70" s="343"/>
      <c r="H70" s="272"/>
      <c r="I70" s="272"/>
      <c r="J70" s="272"/>
      <c r="K70" s="272"/>
      <c r="L70" s="398"/>
      <c r="M70" s="396"/>
      <c r="N70" s="622"/>
      <c r="O70" s="622"/>
      <c r="P70" s="622"/>
      <c r="Q70" s="622"/>
      <c r="R70" s="614"/>
      <c r="S70" s="396"/>
      <c r="T70" s="622"/>
      <c r="U70" s="622"/>
      <c r="V70" s="622"/>
      <c r="W70" s="622"/>
      <c r="X70" s="614"/>
      <c r="Y70" s="396"/>
      <c r="Z70" s="622"/>
      <c r="AA70" s="622"/>
      <c r="AB70" s="622"/>
      <c r="AC70" s="622"/>
      <c r="AD70" s="614"/>
      <c r="AE70" s="396"/>
      <c r="AF70" s="622"/>
      <c r="AG70" s="622"/>
      <c r="AH70" s="622"/>
      <c r="AI70" s="622"/>
      <c r="AJ70" s="614"/>
      <c r="AK70" s="396"/>
      <c r="AL70" s="218"/>
      <c r="AM70" s="207"/>
    </row>
    <row r="71" spans="1:41" ht="15" customHeight="1" outlineLevel="1" x14ac:dyDescent="0.2">
      <c r="A71" s="337">
        <v>9.1</v>
      </c>
      <c r="B71" s="1292"/>
      <c r="C71" s="1420" t="s">
        <v>413</v>
      </c>
      <c r="D71" s="150"/>
      <c r="E71" s="151"/>
      <c r="F71" s="343">
        <f t="shared" si="4"/>
        <v>0</v>
      </c>
      <c r="G71" s="343">
        <f>IF(ISERROR(IF($B$69=1,F71/$AA$3,F71/$AA$5)),0,(IF($B$69=1,F71/$AA$3,F71/$AA$5)))</f>
        <v>0</v>
      </c>
      <c r="H71" s="366"/>
      <c r="I71" s="366"/>
      <c r="J71" s="366"/>
      <c r="K71" s="366"/>
      <c r="L71" s="397">
        <f>SUM(H71:K71)</f>
        <v>0</v>
      </c>
      <c r="M71" s="396"/>
      <c r="N71" s="366"/>
      <c r="O71" s="366"/>
      <c r="P71" s="366"/>
      <c r="Q71" s="366"/>
      <c r="R71" s="615">
        <f>SUM(N71:Q71)</f>
        <v>0</v>
      </c>
      <c r="S71" s="396"/>
      <c r="T71" s="366"/>
      <c r="U71" s="366"/>
      <c r="V71" s="366"/>
      <c r="W71" s="366"/>
      <c r="X71" s="615">
        <f>SUM(T71:W71)</f>
        <v>0</v>
      </c>
      <c r="Y71" s="396"/>
      <c r="Z71" s="366"/>
      <c r="AA71" s="366"/>
      <c r="AB71" s="366"/>
      <c r="AC71" s="366"/>
      <c r="AD71" s="615">
        <f>SUM(Z71:AC71)</f>
        <v>0</v>
      </c>
      <c r="AE71" s="396"/>
      <c r="AF71" s="366"/>
      <c r="AG71" s="366"/>
      <c r="AH71" s="366"/>
      <c r="AI71" s="366"/>
      <c r="AJ71" s="615">
        <f>SUM(AF71:AI71)</f>
        <v>0</v>
      </c>
      <c r="AK71" s="396"/>
      <c r="AL71" s="219"/>
      <c r="AM71" s="52"/>
    </row>
    <row r="72" spans="1:41" ht="15" customHeight="1" outlineLevel="1" x14ac:dyDescent="0.2">
      <c r="A72" s="337">
        <v>9.1999999999999993</v>
      </c>
      <c r="B72" s="1292"/>
      <c r="C72" s="1420" t="s">
        <v>413</v>
      </c>
      <c r="D72" s="150"/>
      <c r="E72" s="151"/>
      <c r="F72" s="343">
        <f t="shared" si="4"/>
        <v>0</v>
      </c>
      <c r="G72" s="343">
        <f>IF(ISERROR(IF($B$69=1,F72/$AA$3,F72/$AA$5)),0,(IF($B$69=1,F72/$AA$3,F72/$AA$5)))</f>
        <v>0</v>
      </c>
      <c r="H72" s="366"/>
      <c r="I72" s="366"/>
      <c r="J72" s="366"/>
      <c r="K72" s="366"/>
      <c r="L72" s="397">
        <f>SUM(H72:K72)</f>
        <v>0</v>
      </c>
      <c r="M72" s="396"/>
      <c r="N72" s="366"/>
      <c r="O72" s="366"/>
      <c r="P72" s="366"/>
      <c r="Q72" s="366"/>
      <c r="R72" s="615">
        <f>SUM(N72:Q72)</f>
        <v>0</v>
      </c>
      <c r="S72" s="396"/>
      <c r="T72" s="366"/>
      <c r="U72" s="366"/>
      <c r="V72" s="366"/>
      <c r="W72" s="366"/>
      <c r="X72" s="615">
        <f>SUM(T72:W72)</f>
        <v>0</v>
      </c>
      <c r="Y72" s="396"/>
      <c r="Z72" s="366"/>
      <c r="AA72" s="366"/>
      <c r="AB72" s="366"/>
      <c r="AC72" s="366"/>
      <c r="AD72" s="615">
        <f>SUM(Z72:AC72)</f>
        <v>0</v>
      </c>
      <c r="AE72" s="396"/>
      <c r="AF72" s="366"/>
      <c r="AG72" s="366"/>
      <c r="AH72" s="366"/>
      <c r="AI72" s="366"/>
      <c r="AJ72" s="615">
        <f>SUM(AF72:AI72)</f>
        <v>0</v>
      </c>
      <c r="AK72" s="396"/>
      <c r="AL72" s="219"/>
      <c r="AM72" s="52"/>
    </row>
    <row r="73" spans="1:41" ht="15" customHeight="1" outlineLevel="1" x14ac:dyDescent="0.2">
      <c r="A73" s="337">
        <v>9.3000000000000007</v>
      </c>
      <c r="B73" s="1292"/>
      <c r="C73" s="1420" t="s">
        <v>413</v>
      </c>
      <c r="D73" s="150"/>
      <c r="E73" s="151"/>
      <c r="F73" s="343">
        <f t="shared" si="4"/>
        <v>0</v>
      </c>
      <c r="G73" s="343">
        <f>IF(ISERROR(IF($B$69=1,F73/$AA$3,F73/$AA$5)),0,(IF($B$69=1,F73/$AA$3,F73/$AA$5)))</f>
        <v>0</v>
      </c>
      <c r="H73" s="366"/>
      <c r="I73" s="366"/>
      <c r="J73" s="366"/>
      <c r="K73" s="366"/>
      <c r="L73" s="397">
        <f>SUM(H73:K73)</f>
        <v>0</v>
      </c>
      <c r="M73" s="396"/>
      <c r="N73" s="366"/>
      <c r="O73" s="366"/>
      <c r="P73" s="366"/>
      <c r="Q73" s="366"/>
      <c r="R73" s="615">
        <f>SUM(N73:Q73)</f>
        <v>0</v>
      </c>
      <c r="S73" s="396"/>
      <c r="T73" s="366"/>
      <c r="U73" s="366"/>
      <c r="V73" s="366"/>
      <c r="W73" s="366"/>
      <c r="X73" s="615">
        <f>SUM(T73:W73)</f>
        <v>0</v>
      </c>
      <c r="Y73" s="396"/>
      <c r="Z73" s="366"/>
      <c r="AA73" s="366"/>
      <c r="AB73" s="366"/>
      <c r="AC73" s="366"/>
      <c r="AD73" s="615">
        <f>SUM(Z73:AC73)</f>
        <v>0</v>
      </c>
      <c r="AE73" s="396"/>
      <c r="AF73" s="366"/>
      <c r="AG73" s="366"/>
      <c r="AH73" s="366"/>
      <c r="AI73" s="366"/>
      <c r="AJ73" s="615">
        <f>SUM(AF73:AI73)</f>
        <v>0</v>
      </c>
      <c r="AK73" s="396"/>
      <c r="AL73" s="219"/>
      <c r="AM73" s="52"/>
    </row>
    <row r="74" spans="1:41" ht="15" customHeight="1" outlineLevel="1" x14ac:dyDescent="0.2">
      <c r="A74" s="337">
        <v>9.4</v>
      </c>
      <c r="B74" s="1292"/>
      <c r="C74" s="1420" t="s">
        <v>413</v>
      </c>
      <c r="D74" s="152"/>
      <c r="E74" s="153"/>
      <c r="F74" s="343">
        <f t="shared" si="4"/>
        <v>0</v>
      </c>
      <c r="G74" s="343">
        <f>IF(ISERROR(IF($B$69=1,F74/$AA$3,F74/$AA$5)),0,(IF($B$69=1,F74/$AA$3,F74/$AA$5)))</f>
        <v>0</v>
      </c>
      <c r="H74" s="366"/>
      <c r="I74" s="366"/>
      <c r="J74" s="366"/>
      <c r="K74" s="366"/>
      <c r="L74" s="399">
        <f>SUM(H74:K74)</f>
        <v>0</v>
      </c>
      <c r="M74" s="400"/>
      <c r="N74" s="366"/>
      <c r="O74" s="366"/>
      <c r="P74" s="366"/>
      <c r="Q74" s="366"/>
      <c r="R74" s="616">
        <f>SUM(N74:Q74)</f>
        <v>0</v>
      </c>
      <c r="S74" s="400"/>
      <c r="T74" s="366"/>
      <c r="U74" s="366"/>
      <c r="V74" s="366"/>
      <c r="W74" s="366"/>
      <c r="X74" s="616">
        <f>SUM(T74:W74)</f>
        <v>0</v>
      </c>
      <c r="Y74" s="400"/>
      <c r="Z74" s="366"/>
      <c r="AA74" s="366"/>
      <c r="AB74" s="366"/>
      <c r="AC74" s="366"/>
      <c r="AD74" s="616">
        <f>SUM(Z74:AC74)</f>
        <v>0</v>
      </c>
      <c r="AE74" s="400"/>
      <c r="AF74" s="366"/>
      <c r="AG74" s="366"/>
      <c r="AH74" s="366"/>
      <c r="AI74" s="366"/>
      <c r="AJ74" s="616">
        <f>SUM(AF74:AI74)</f>
        <v>0</v>
      </c>
      <c r="AK74" s="400"/>
      <c r="AL74" s="219"/>
      <c r="AM74" s="52"/>
    </row>
    <row r="75" spans="1:41" ht="11.45" customHeight="1" x14ac:dyDescent="0.2">
      <c r="A75" s="889"/>
      <c r="B75" s="52"/>
      <c r="C75" s="60"/>
      <c r="D75" s="129"/>
      <c r="E75" s="130"/>
      <c r="F75" s="343"/>
      <c r="G75" s="343"/>
      <c r="H75" s="271"/>
      <c r="I75" s="271"/>
      <c r="J75" s="271"/>
      <c r="K75" s="271"/>
      <c r="L75" s="397"/>
      <c r="M75" s="396"/>
      <c r="N75" s="40"/>
      <c r="O75" s="40"/>
      <c r="P75" s="40"/>
      <c r="Q75" s="40"/>
      <c r="R75" s="615"/>
      <c r="S75" s="396"/>
      <c r="T75" s="40"/>
      <c r="U75" s="40"/>
      <c r="V75" s="40"/>
      <c r="W75" s="40"/>
      <c r="X75" s="615"/>
      <c r="Y75" s="396"/>
      <c r="Z75" s="40"/>
      <c r="AA75" s="40"/>
      <c r="AB75" s="40"/>
      <c r="AC75" s="40"/>
      <c r="AD75" s="615"/>
      <c r="AE75" s="396"/>
      <c r="AF75" s="40"/>
      <c r="AG75" s="40"/>
      <c r="AH75" s="40"/>
      <c r="AI75" s="40"/>
      <c r="AJ75" s="615"/>
      <c r="AK75" s="396"/>
      <c r="AL75" s="890"/>
      <c r="AM75" s="52"/>
      <c r="AN75" s="131"/>
      <c r="AO75" s="131"/>
    </row>
    <row r="76" spans="1:41" ht="15.75" customHeight="1" x14ac:dyDescent="0.2">
      <c r="A76" s="885" t="s">
        <v>266</v>
      </c>
      <c r="B76" s="1290"/>
      <c r="C76" s="584" t="s">
        <v>374</v>
      </c>
      <c r="D76" s="129"/>
      <c r="E76" s="130"/>
      <c r="F76" s="343"/>
      <c r="G76" s="343"/>
      <c r="H76" s="271"/>
      <c r="I76" s="271"/>
      <c r="J76" s="271"/>
      <c r="K76" s="271"/>
      <c r="L76" s="397"/>
      <c r="M76" s="396"/>
      <c r="N76" s="40"/>
      <c r="O76" s="40"/>
      <c r="P76" s="40"/>
      <c r="Q76" s="40"/>
      <c r="R76" s="26"/>
      <c r="S76" s="583"/>
      <c r="T76" s="40"/>
      <c r="U76" s="40"/>
      <c r="V76" s="40"/>
      <c r="W76" s="40"/>
      <c r="X76" s="26"/>
      <c r="Y76" s="396"/>
      <c r="Z76" s="40"/>
      <c r="AA76" s="40"/>
      <c r="AB76" s="40"/>
      <c r="AC76" s="40"/>
      <c r="AD76" s="26"/>
      <c r="AE76" s="396"/>
      <c r="AF76" s="40"/>
      <c r="AG76" s="40"/>
      <c r="AH76" s="40"/>
      <c r="AI76" s="40"/>
      <c r="AJ76" s="26"/>
      <c r="AK76" s="396"/>
      <c r="AL76" s="890"/>
      <c r="AM76" s="52"/>
      <c r="AN76" s="131"/>
      <c r="AO76" s="131"/>
    </row>
    <row r="77" spans="1:41" ht="15" customHeight="1" x14ac:dyDescent="0.2">
      <c r="A77" s="537" t="s">
        <v>248</v>
      </c>
      <c r="B77" s="1291">
        <v>1</v>
      </c>
      <c r="C77" s="339" t="s">
        <v>241</v>
      </c>
      <c r="D77" s="333"/>
      <c r="E77" s="334"/>
      <c r="F77" s="328">
        <f>SUM(F78:F83)</f>
        <v>0</v>
      </c>
      <c r="G77" s="328">
        <f>SUM(G78:G83)</f>
        <v>0</v>
      </c>
      <c r="H77" s="394">
        <f>SUM(H79:H82)</f>
        <v>0</v>
      </c>
      <c r="I77" s="395">
        <f>SUM(I79:I82)</f>
        <v>0</v>
      </c>
      <c r="J77" s="395">
        <f>SUM(J79:J82)</f>
        <v>0</v>
      </c>
      <c r="K77" s="395">
        <f>SUM(K79:K82)</f>
        <v>0</v>
      </c>
      <c r="L77" s="344">
        <f>SUM(L79:L82)</f>
        <v>0</v>
      </c>
      <c r="M77" s="371">
        <f>IF(ISERROR(L77/F77),0,L77/F77)</f>
        <v>0</v>
      </c>
      <c r="N77" s="608">
        <f>SUM(N79:N82)</f>
        <v>0</v>
      </c>
      <c r="O77" s="609">
        <f>SUM(O79:O82)</f>
        <v>0</v>
      </c>
      <c r="P77" s="609">
        <f>SUM(P79:P82)</f>
        <v>0</v>
      </c>
      <c r="Q77" s="609">
        <f>SUM(Q79:Q82)</f>
        <v>0</v>
      </c>
      <c r="R77" s="602">
        <f>SUM(R79:R82)</f>
        <v>0</v>
      </c>
      <c r="S77" s="331">
        <f>IF(ISERROR((+$R77+$L77)/$F77),0,(+$R77+$L77)/$F77)</f>
        <v>0</v>
      </c>
      <c r="T77" s="608">
        <f>SUM(T79:T82)</f>
        <v>0</v>
      </c>
      <c r="U77" s="609">
        <f>SUM(U79:U82)</f>
        <v>0</v>
      </c>
      <c r="V77" s="609">
        <f>SUM(V79:V82)</f>
        <v>0</v>
      </c>
      <c r="W77" s="609">
        <f>SUM(W79:W82)</f>
        <v>0</v>
      </c>
      <c r="X77" s="602">
        <f>SUM(X79:X82)</f>
        <v>0</v>
      </c>
      <c r="Y77" s="371">
        <f>IF(ISERROR((+$R77+$L77+$X77)/$F77),0,(+$R77+$L77+$X77)/$F77)</f>
        <v>0</v>
      </c>
      <c r="Z77" s="608">
        <f>SUM(Z79:Z82)</f>
        <v>0</v>
      </c>
      <c r="AA77" s="609">
        <f>SUM(AA79:AA82)</f>
        <v>0</v>
      </c>
      <c r="AB77" s="609">
        <f>SUM(AB79:AB82)</f>
        <v>0</v>
      </c>
      <c r="AC77" s="609">
        <f>SUM(AC79:AC82)</f>
        <v>0</v>
      </c>
      <c r="AD77" s="602">
        <f>SUM(AD79:AD82)</f>
        <v>0</v>
      </c>
      <c r="AE77" s="331">
        <f>IF(ISERROR((+$R77+$L77+$X77+$AD77)/$F77),0,(+$R77+$L77+$X77+$AD77)/$F77)</f>
        <v>0</v>
      </c>
      <c r="AF77" s="608">
        <f>SUM(AF79:AF82)</f>
        <v>0</v>
      </c>
      <c r="AG77" s="609">
        <f>SUM(AG79:AG82)</f>
        <v>0</v>
      </c>
      <c r="AH77" s="609">
        <f>SUM(AH79:AH82)</f>
        <v>0</v>
      </c>
      <c r="AI77" s="609">
        <f>SUM(AI79:AI82)</f>
        <v>0</v>
      </c>
      <c r="AJ77" s="602">
        <f>SUM(AJ79:AJ82)</f>
        <v>0</v>
      </c>
      <c r="AK77" s="331">
        <f>IF(ISERROR((+$R77+$L77+$X77+$AD77+$AJ77)/$F77),0,(+$R77+$L77+$X77+$AD77+$AJ77)/$F77)</f>
        <v>0</v>
      </c>
      <c r="AL77" s="891"/>
      <c r="AM77" s="207"/>
    </row>
    <row r="78" spans="1:41" ht="38.25" x14ac:dyDescent="0.2">
      <c r="A78" s="217"/>
      <c r="B78" s="1292"/>
      <c r="C78" s="188" t="s">
        <v>139</v>
      </c>
      <c r="D78" s="186"/>
      <c r="E78" s="187"/>
      <c r="F78" s="343"/>
      <c r="G78" s="343"/>
      <c r="H78" s="272"/>
      <c r="I78" s="272"/>
      <c r="J78" s="272"/>
      <c r="K78" s="272"/>
      <c r="L78" s="398"/>
      <c r="M78" s="396"/>
      <c r="N78" s="63"/>
      <c r="O78" s="63"/>
      <c r="P78" s="63"/>
      <c r="Q78" s="63"/>
      <c r="R78" s="614"/>
      <c r="S78" s="396"/>
      <c r="T78" s="63"/>
      <c r="U78" s="63"/>
      <c r="V78" s="63"/>
      <c r="W78" s="63"/>
      <c r="X78" s="614"/>
      <c r="Y78" s="396"/>
      <c r="Z78" s="63"/>
      <c r="AA78" s="63"/>
      <c r="AB78" s="63"/>
      <c r="AC78" s="63"/>
      <c r="AD78" s="614"/>
      <c r="AE78" s="396"/>
      <c r="AF78" s="63"/>
      <c r="AG78" s="63"/>
      <c r="AH78" s="63"/>
      <c r="AI78" s="63"/>
      <c r="AJ78" s="614"/>
      <c r="AK78" s="396"/>
      <c r="AL78" s="218"/>
      <c r="AM78" s="207"/>
    </row>
    <row r="79" spans="1:41" ht="15" customHeight="1" x14ac:dyDescent="0.2">
      <c r="A79" s="337" t="s">
        <v>259</v>
      </c>
      <c r="B79" s="1292"/>
      <c r="C79" s="1420" t="s">
        <v>413</v>
      </c>
      <c r="D79" s="150"/>
      <c r="E79" s="151"/>
      <c r="F79" s="343">
        <f t="shared" si="4"/>
        <v>0</v>
      </c>
      <c r="G79" s="343">
        <f>IF(ISERROR(IF($B$77=1,F79/$AA$3,F79/$AA$5)),0,(IF($B$77=1,F79/$AA$3,F79/$AA$5)))</f>
        <v>0</v>
      </c>
      <c r="H79" s="366"/>
      <c r="I79" s="366"/>
      <c r="J79" s="366"/>
      <c r="K79" s="366"/>
      <c r="L79" s="397">
        <f>SUM(H79:K79)</f>
        <v>0</v>
      </c>
      <c r="M79" s="396"/>
      <c r="N79" s="366"/>
      <c r="O79" s="366"/>
      <c r="P79" s="366"/>
      <c r="Q79" s="366"/>
      <c r="R79" s="615">
        <f>SUM(N79:Q79)</f>
        <v>0</v>
      </c>
      <c r="S79" s="396"/>
      <c r="T79" s="366"/>
      <c r="U79" s="366"/>
      <c r="V79" s="366"/>
      <c r="W79" s="366"/>
      <c r="X79" s="615">
        <f>SUM(T79:W79)</f>
        <v>0</v>
      </c>
      <c r="Y79" s="396"/>
      <c r="Z79" s="366"/>
      <c r="AA79" s="366"/>
      <c r="AB79" s="366"/>
      <c r="AC79" s="366"/>
      <c r="AD79" s="615">
        <f>SUM(Z79:AC79)</f>
        <v>0</v>
      </c>
      <c r="AE79" s="396"/>
      <c r="AF79" s="366"/>
      <c r="AG79" s="366"/>
      <c r="AH79" s="366"/>
      <c r="AI79" s="366"/>
      <c r="AJ79" s="615">
        <f>SUM(AF79:AI79)</f>
        <v>0</v>
      </c>
      <c r="AK79" s="396"/>
      <c r="AL79" s="219"/>
      <c r="AM79" s="52"/>
    </row>
    <row r="80" spans="1:41" ht="15" customHeight="1" x14ac:dyDescent="0.2">
      <c r="A80" s="337" t="s">
        <v>260</v>
      </c>
      <c r="B80" s="1292"/>
      <c r="C80" s="1420" t="s">
        <v>413</v>
      </c>
      <c r="D80" s="150"/>
      <c r="E80" s="151"/>
      <c r="F80" s="343">
        <f t="shared" si="4"/>
        <v>0</v>
      </c>
      <c r="G80" s="343">
        <f>IF(ISERROR(IF($B$77=1,F80/$AA$3,F80/$AA$5)),0,(IF($B$77=1,F80/$AA$3,F80/$AA$5)))</f>
        <v>0</v>
      </c>
      <c r="H80" s="366"/>
      <c r="I80" s="366"/>
      <c r="J80" s="366"/>
      <c r="K80" s="366"/>
      <c r="L80" s="397">
        <f>SUM(H80:K80)</f>
        <v>0</v>
      </c>
      <c r="M80" s="396"/>
      <c r="N80" s="366"/>
      <c r="O80" s="366"/>
      <c r="P80" s="366"/>
      <c r="Q80" s="366"/>
      <c r="R80" s="615">
        <f>SUM(N80:Q80)</f>
        <v>0</v>
      </c>
      <c r="S80" s="396"/>
      <c r="T80" s="366"/>
      <c r="U80" s="366"/>
      <c r="V80" s="366"/>
      <c r="W80" s="366"/>
      <c r="X80" s="615">
        <f>SUM(T80:W80)</f>
        <v>0</v>
      </c>
      <c r="Y80" s="396"/>
      <c r="Z80" s="366"/>
      <c r="AA80" s="366"/>
      <c r="AB80" s="366"/>
      <c r="AC80" s="366"/>
      <c r="AD80" s="615">
        <f>SUM(Z80:AC80)</f>
        <v>0</v>
      </c>
      <c r="AE80" s="396"/>
      <c r="AF80" s="366"/>
      <c r="AG80" s="366"/>
      <c r="AH80" s="366"/>
      <c r="AI80" s="366"/>
      <c r="AJ80" s="615">
        <f>SUM(AF80:AI80)</f>
        <v>0</v>
      </c>
      <c r="AK80" s="396"/>
      <c r="AL80" s="219"/>
      <c r="AM80" s="52"/>
    </row>
    <row r="81" spans="1:256" ht="15" customHeight="1" x14ac:dyDescent="0.2">
      <c r="A81" s="337" t="s">
        <v>261</v>
      </c>
      <c r="B81" s="1292"/>
      <c r="C81" s="1420" t="s">
        <v>413</v>
      </c>
      <c r="D81" s="150"/>
      <c r="E81" s="151"/>
      <c r="F81" s="343">
        <f t="shared" si="4"/>
        <v>0</v>
      </c>
      <c r="G81" s="343">
        <f>IF(ISERROR(IF($B$77=1,F81/$AA$3,F81/$AA$5)),0,(IF($B$77=1,F81/$AA$3,F81/$AA$5)))</f>
        <v>0</v>
      </c>
      <c r="H81" s="366"/>
      <c r="I81" s="366"/>
      <c r="J81" s="366"/>
      <c r="K81" s="366"/>
      <c r="L81" s="397">
        <f>SUM(H81:K81)</f>
        <v>0</v>
      </c>
      <c r="M81" s="396"/>
      <c r="N81" s="366"/>
      <c r="O81" s="366"/>
      <c r="P81" s="366"/>
      <c r="Q81" s="366"/>
      <c r="R81" s="615">
        <f>SUM(N81:Q81)</f>
        <v>0</v>
      </c>
      <c r="S81" s="396"/>
      <c r="T81" s="366"/>
      <c r="U81" s="366"/>
      <c r="V81" s="366"/>
      <c r="W81" s="366"/>
      <c r="X81" s="615">
        <f>SUM(T81:W81)</f>
        <v>0</v>
      </c>
      <c r="Y81" s="396"/>
      <c r="Z81" s="366"/>
      <c r="AA81" s="366"/>
      <c r="AB81" s="366"/>
      <c r="AC81" s="366"/>
      <c r="AD81" s="615">
        <f>SUM(Z81:AC81)</f>
        <v>0</v>
      </c>
      <c r="AE81" s="396"/>
      <c r="AF81" s="366"/>
      <c r="AG81" s="366"/>
      <c r="AH81" s="366"/>
      <c r="AI81" s="366"/>
      <c r="AJ81" s="615">
        <f>SUM(AF81:AI81)</f>
        <v>0</v>
      </c>
      <c r="AK81" s="396"/>
      <c r="AL81" s="219"/>
      <c r="AM81" s="52"/>
    </row>
    <row r="82" spans="1:256" ht="15" customHeight="1" x14ac:dyDescent="0.2">
      <c r="A82" s="337" t="s">
        <v>262</v>
      </c>
      <c r="B82" s="1292"/>
      <c r="C82" s="1420" t="s">
        <v>413</v>
      </c>
      <c r="D82" s="152"/>
      <c r="E82" s="153"/>
      <c r="F82" s="343">
        <f t="shared" si="4"/>
        <v>0</v>
      </c>
      <c r="G82" s="343">
        <f>IF(ISERROR(IF($B$77=1,F82/$AA$3,F82/$AA$5)),0,(IF($B$77=1,F82/$AA$3,F82/$AA$5)))</f>
        <v>0</v>
      </c>
      <c r="H82" s="366"/>
      <c r="I82" s="366"/>
      <c r="J82" s="366"/>
      <c r="K82" s="366"/>
      <c r="L82" s="399">
        <f>SUM(H82:K82)</f>
        <v>0</v>
      </c>
      <c r="M82" s="400"/>
      <c r="N82" s="366"/>
      <c r="O82" s="366"/>
      <c r="P82" s="366"/>
      <c r="Q82" s="366"/>
      <c r="R82" s="616">
        <f>SUM(N82:Q82)</f>
        <v>0</v>
      </c>
      <c r="S82" s="400"/>
      <c r="T82" s="366"/>
      <c r="U82" s="366"/>
      <c r="V82" s="366"/>
      <c r="W82" s="366"/>
      <c r="X82" s="616">
        <f>SUM(T82:W82)</f>
        <v>0</v>
      </c>
      <c r="Y82" s="400"/>
      <c r="Z82" s="366"/>
      <c r="AA82" s="366"/>
      <c r="AB82" s="366"/>
      <c r="AC82" s="366"/>
      <c r="AD82" s="616">
        <f>SUM(Z82:AC82)</f>
        <v>0</v>
      </c>
      <c r="AE82" s="400"/>
      <c r="AF82" s="366"/>
      <c r="AG82" s="366"/>
      <c r="AH82" s="366"/>
      <c r="AI82" s="366"/>
      <c r="AJ82" s="616">
        <f>SUM(AF82:AI82)</f>
        <v>0</v>
      </c>
      <c r="AK82" s="400"/>
      <c r="AL82" s="219"/>
      <c r="AM82" s="52"/>
    </row>
    <row r="83" spans="1:256" s="131" customFormat="1" ht="9" customHeight="1" thickBot="1" x14ac:dyDescent="0.25">
      <c r="A83" s="892"/>
      <c r="B83" s="1295"/>
      <c r="C83" s="262"/>
      <c r="D83" s="263"/>
      <c r="E83" s="263"/>
      <c r="F83" s="345"/>
      <c r="G83" s="345"/>
      <c r="H83" s="273"/>
      <c r="I83" s="273"/>
      <c r="J83" s="273"/>
      <c r="K83" s="273"/>
      <c r="L83" s="401"/>
      <c r="M83" s="402"/>
      <c r="N83" s="264"/>
      <c r="O83" s="264"/>
      <c r="P83" s="264"/>
      <c r="Q83" s="264"/>
      <c r="R83" s="408"/>
      <c r="S83" s="402"/>
      <c r="T83" s="264"/>
      <c r="U83" s="264"/>
      <c r="V83" s="264"/>
      <c r="W83" s="264"/>
      <c r="X83" s="408"/>
      <c r="Y83" s="402"/>
      <c r="Z83" s="264"/>
      <c r="AA83" s="264"/>
      <c r="AB83" s="264"/>
      <c r="AC83" s="264"/>
      <c r="AD83" s="408"/>
      <c r="AE83" s="402"/>
      <c r="AF83" s="264"/>
      <c r="AG83" s="264"/>
      <c r="AH83" s="264"/>
      <c r="AI83" s="264"/>
      <c r="AJ83" s="408"/>
      <c r="AK83" s="402"/>
      <c r="AL83" s="893"/>
      <c r="AM83" s="52"/>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s="390" customFormat="1" ht="17.45" customHeight="1" thickTop="1" thickBot="1" x14ac:dyDescent="0.25">
      <c r="A84" s="894"/>
      <c r="B84" s="1296">
        <v>1</v>
      </c>
      <c r="C84" s="1343" t="s">
        <v>357</v>
      </c>
      <c r="D84" s="267"/>
      <c r="E84" s="267"/>
      <c r="F84" s="1040">
        <f>SUMIF($B$12:$B$83,$B84,F$12:F$83)</f>
        <v>0</v>
      </c>
      <c r="G84" s="346"/>
      <c r="H84" s="1340">
        <f t="shared" ref="H84:L85" si="6">SUMIF($B$12:$B$83,$B84,H$12:H$83)</f>
        <v>0</v>
      </c>
      <c r="I84" s="1341">
        <f t="shared" si="6"/>
        <v>0</v>
      </c>
      <c r="J84" s="1341">
        <f t="shared" si="6"/>
        <v>0</v>
      </c>
      <c r="K84" s="1342">
        <f t="shared" si="6"/>
        <v>0</v>
      </c>
      <c r="L84" s="1342">
        <f t="shared" si="6"/>
        <v>0</v>
      </c>
      <c r="M84" s="389">
        <f>IF(ISERROR(L84/F84),0,L84/F84)</f>
        <v>0</v>
      </c>
      <c r="N84" s="1340">
        <f t="shared" ref="N84:R85" si="7">SUMIF($B$12:$B$83,$B84,N$12:N$83)</f>
        <v>0</v>
      </c>
      <c r="O84" s="1341">
        <f t="shared" si="7"/>
        <v>0</v>
      </c>
      <c r="P84" s="1341">
        <f t="shared" si="7"/>
        <v>0</v>
      </c>
      <c r="Q84" s="1342">
        <f t="shared" si="7"/>
        <v>0</v>
      </c>
      <c r="R84" s="1342">
        <f t="shared" si="7"/>
        <v>0</v>
      </c>
      <c r="S84" s="389">
        <f>IF(ISERROR((+$R84+$L84)/$F84),0,(+$R84+$L84)/$F84)</f>
        <v>0</v>
      </c>
      <c r="T84" s="1340">
        <f t="shared" ref="T84:X85" si="8">SUMIF($B$12:$B$83,$B84,T$12:T$83)</f>
        <v>0</v>
      </c>
      <c r="U84" s="1341">
        <f t="shared" si="8"/>
        <v>0</v>
      </c>
      <c r="V84" s="1341">
        <f t="shared" si="8"/>
        <v>0</v>
      </c>
      <c r="W84" s="1342">
        <f t="shared" si="8"/>
        <v>0</v>
      </c>
      <c r="X84" s="1342">
        <f t="shared" si="8"/>
        <v>0</v>
      </c>
      <c r="Y84" s="389">
        <f>IF(ISERROR((+$R84+$L84+$X84)/$F84),0,(+$R84+$L84+$X84)/$F84)</f>
        <v>0</v>
      </c>
      <c r="Z84" s="1340">
        <f t="shared" ref="Z84:AD85" si="9">SUMIF($B$12:$B$83,$B84,Z$12:Z$83)</f>
        <v>0</v>
      </c>
      <c r="AA84" s="1341">
        <f t="shared" si="9"/>
        <v>0</v>
      </c>
      <c r="AB84" s="1341">
        <f t="shared" si="9"/>
        <v>0</v>
      </c>
      <c r="AC84" s="1342">
        <f t="shared" si="9"/>
        <v>0</v>
      </c>
      <c r="AD84" s="1342">
        <f t="shared" si="9"/>
        <v>0</v>
      </c>
      <c r="AE84" s="389">
        <f>IF(ISERROR((+$R84+$L84+$X84+$AD84)/$F84),0,(+$R84+$L84+$X84+$AD84)/$F84)</f>
        <v>0</v>
      </c>
      <c r="AF84" s="1340">
        <f t="shared" ref="AF84:AJ85" si="10">SUMIF($B$12:$B$83,$B84,AF$12:AF$83)</f>
        <v>0</v>
      </c>
      <c r="AG84" s="1341">
        <f t="shared" si="10"/>
        <v>0</v>
      </c>
      <c r="AH84" s="1341">
        <f t="shared" si="10"/>
        <v>0</v>
      </c>
      <c r="AI84" s="1342">
        <f t="shared" si="10"/>
        <v>0</v>
      </c>
      <c r="AJ84" s="1342">
        <f t="shared" si="10"/>
        <v>0</v>
      </c>
      <c r="AK84" s="389">
        <f>IF(ISERROR((+$R84+$L84+$X84+$AD84+$AJ84)/$F84),0,(+$R84+$L84+$X84+$AD84+$AJ84)/$F84)</f>
        <v>0</v>
      </c>
      <c r="AL84" s="895"/>
      <c r="AM84" s="81"/>
      <c r="AN84" s="81"/>
      <c r="AO84" s="81"/>
      <c r="AP84" s="81"/>
      <c r="AQ84" s="81"/>
      <c r="AR84" s="81"/>
      <c r="AS84" s="81"/>
      <c r="AT84" s="81"/>
      <c r="AU84" s="81"/>
      <c r="AV84" s="81"/>
      <c r="AW84" s="81"/>
      <c r="AX84" s="81"/>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s="259" customFormat="1" ht="17.45" customHeight="1" thickTop="1" thickBot="1" x14ac:dyDescent="0.25">
      <c r="A85" s="894"/>
      <c r="B85" s="1296">
        <v>2</v>
      </c>
      <c r="C85" s="1343" t="s">
        <v>358</v>
      </c>
      <c r="D85" s="1344"/>
      <c r="E85" s="818"/>
      <c r="F85" s="1040">
        <f>SUMIF($B$12:$B$83,$B85,F$12:F$83)</f>
        <v>0</v>
      </c>
      <c r="G85" s="1040"/>
      <c r="H85" s="1340">
        <f t="shared" si="6"/>
        <v>0</v>
      </c>
      <c r="I85" s="1341">
        <f t="shared" si="6"/>
        <v>0</v>
      </c>
      <c r="J85" s="1341">
        <f t="shared" si="6"/>
        <v>0</v>
      </c>
      <c r="K85" s="1342">
        <f t="shared" si="6"/>
        <v>0</v>
      </c>
      <c r="L85" s="1342">
        <f t="shared" si="6"/>
        <v>0</v>
      </c>
      <c r="M85" s="389"/>
      <c r="N85" s="1340">
        <f t="shared" si="7"/>
        <v>0</v>
      </c>
      <c r="O85" s="1341">
        <f t="shared" si="7"/>
        <v>0</v>
      </c>
      <c r="P85" s="1341">
        <f t="shared" si="7"/>
        <v>0</v>
      </c>
      <c r="Q85" s="1342">
        <f t="shared" si="7"/>
        <v>0</v>
      </c>
      <c r="R85" s="1342">
        <f t="shared" si="7"/>
        <v>0</v>
      </c>
      <c r="S85" s="389"/>
      <c r="T85" s="1340">
        <f t="shared" si="8"/>
        <v>0</v>
      </c>
      <c r="U85" s="1341">
        <f t="shared" si="8"/>
        <v>0</v>
      </c>
      <c r="V85" s="1341">
        <f t="shared" si="8"/>
        <v>0</v>
      </c>
      <c r="W85" s="1342">
        <f t="shared" si="8"/>
        <v>0</v>
      </c>
      <c r="X85" s="1342">
        <f t="shared" si="8"/>
        <v>0</v>
      </c>
      <c r="Y85" s="389"/>
      <c r="Z85" s="1340">
        <f t="shared" si="9"/>
        <v>0</v>
      </c>
      <c r="AA85" s="1341">
        <f t="shared" si="9"/>
        <v>0</v>
      </c>
      <c r="AB85" s="1341">
        <f t="shared" si="9"/>
        <v>0</v>
      </c>
      <c r="AC85" s="1342">
        <f t="shared" si="9"/>
        <v>0</v>
      </c>
      <c r="AD85" s="1342">
        <f t="shared" si="9"/>
        <v>0</v>
      </c>
      <c r="AE85" s="389"/>
      <c r="AF85" s="1340">
        <f t="shared" si="10"/>
        <v>0</v>
      </c>
      <c r="AG85" s="1341">
        <f t="shared" si="10"/>
        <v>0</v>
      </c>
      <c r="AH85" s="1341">
        <f t="shared" si="10"/>
        <v>0</v>
      </c>
      <c r="AI85" s="1342">
        <f t="shared" si="10"/>
        <v>0</v>
      </c>
      <c r="AJ85" s="1342">
        <f t="shared" si="10"/>
        <v>0</v>
      </c>
      <c r="AK85" s="389"/>
      <c r="AL85" s="895"/>
      <c r="AM85" s="81"/>
      <c r="AN85" s="81"/>
      <c r="AO85" s="81"/>
      <c r="AP85" s="81"/>
      <c r="AQ85" s="81"/>
      <c r="AR85" s="81"/>
      <c r="AS85" s="81"/>
      <c r="AT85" s="81"/>
      <c r="AU85" s="81"/>
      <c r="AV85" s="81"/>
      <c r="AW85" s="81"/>
      <c r="AX85" s="81"/>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s="269" customFormat="1" ht="19.149999999999999" customHeight="1" thickTop="1" thickBot="1" x14ac:dyDescent="0.25">
      <c r="A86" s="1346"/>
      <c r="B86" s="1347"/>
      <c r="C86" s="281" t="s">
        <v>152</v>
      </c>
      <c r="D86" s="268"/>
      <c r="E86" s="268"/>
      <c r="F86" s="347"/>
      <c r="G86" s="347">
        <f>SUM(G13,G20,G27,G34,G41,G48,G55,G62,G69,G77)</f>
        <v>0</v>
      </c>
      <c r="H86" s="391">
        <f>IF(ISERROR(H84/$AA$3),0,H84/$AA$3)+IF(ISERROR(H85/$AA$5),0,H85/$AA$5)</f>
        <v>0</v>
      </c>
      <c r="I86" s="391">
        <f>IF(ISERROR(I84/$AA$3),0,I84/$AA$3)+IF(ISERROR(I85/$AA$5),0,I85/$AA$5)</f>
        <v>0</v>
      </c>
      <c r="J86" s="391">
        <f>IF(ISERROR(J84/$AA$3),0,J84/$AA$3)+IF(ISERROR(J85/$AA$5),0,J85/$AA$5)</f>
        <v>0</v>
      </c>
      <c r="K86" s="391">
        <f>IF(ISERROR(K84/$AA$3),0,K84/$AA$3)+IF(ISERROR(K85/$AA$5),0,K85/$AA$5)</f>
        <v>0</v>
      </c>
      <c r="L86" s="1345">
        <f>IF(ISERROR(L84/$AA$3),0,L84/$AA$3)+IF(ISERROR(L85/$AA$5),0,L85/$AA$5)</f>
        <v>0</v>
      </c>
      <c r="M86" s="392"/>
      <c r="N86" s="391">
        <f>IF(ISERROR(N84/$AA$3),0,N84/$AA$3)+IF(ISERROR(N85/$AA$5),0,N85/$AA$5)</f>
        <v>0</v>
      </c>
      <c r="O86" s="391">
        <f>IF(ISERROR(O84/$AA$3),0,O84/$AA$3)+IF(ISERROR(O85/$AA$5),0,O85/$AA$5)</f>
        <v>0</v>
      </c>
      <c r="P86" s="391">
        <f>IF(ISERROR(P84/$AA$3),0,P84/$AA$3)+IF(ISERROR(P85/$AA$5),0,P85/$AA$5)</f>
        <v>0</v>
      </c>
      <c r="Q86" s="391">
        <f>IF(ISERROR(Q84/$AA$3),0,Q84/$AA$3)+IF(ISERROR(Q85/$AA$5),0,Q85/$AA$5)</f>
        <v>0</v>
      </c>
      <c r="R86" s="1345">
        <f>IF(ISERROR(R84/$AA$3),0,R84/$AA$3)+IF(ISERROR(R85/$AA$5),0,R85/$AA$5)</f>
        <v>0</v>
      </c>
      <c r="S86" s="393"/>
      <c r="T86" s="391">
        <f>IF(ISERROR(T84/$AA$3),0,T84/$AA$3)+IF(ISERROR(T85/$AA$5),0,T85/$AA$5)</f>
        <v>0</v>
      </c>
      <c r="U86" s="391">
        <f>IF(ISERROR(U84/$AA$3),0,U84/$AA$3)+IF(ISERROR(U85/$AA$5),0,U85/$AA$5)</f>
        <v>0</v>
      </c>
      <c r="V86" s="391">
        <f>IF(ISERROR(V84/$AA$3),0,V84/$AA$3)+IF(ISERROR(V85/$AA$5),0,V85/$AA$5)</f>
        <v>0</v>
      </c>
      <c r="W86" s="391">
        <f>IF(ISERROR(W84/$AA$3),0,W84/$AA$3)+IF(ISERROR(W85/$AA$5),0,W85/$AA$5)</f>
        <v>0</v>
      </c>
      <c r="X86" s="1345">
        <f>IF(ISERROR(X84/$AA$3),0,X84/$AA$3)+IF(ISERROR(X85/$AA$5),0,X85/$AA$5)</f>
        <v>0</v>
      </c>
      <c r="Y86" s="393"/>
      <c r="Z86" s="391">
        <f>IF(ISERROR(Z84/$AA$3),0,Z84/$AA$3)+IF(ISERROR(Z85/$AA$5),0,Z85/$AA$5)</f>
        <v>0</v>
      </c>
      <c r="AA86" s="391">
        <f>IF(ISERROR(AA84/$AA$3),0,AA84/$AA$3)+IF(ISERROR(AA85/$AA$5),0,AA85/$AA$5)</f>
        <v>0</v>
      </c>
      <c r="AB86" s="391">
        <f>IF(ISERROR(AB84/$AA$3),0,AB84/$AA$3)+IF(ISERROR(AB85/$AA$5),0,AB85/$AA$5)</f>
        <v>0</v>
      </c>
      <c r="AC86" s="391">
        <f>IF(ISERROR(AC84/$AA$3),0,AC84/$AA$3)+IF(ISERROR(AC85/$AA$5),0,AC85/$AA$5)</f>
        <v>0</v>
      </c>
      <c r="AD86" s="1345">
        <f>IF(ISERROR(AD84/$AA$3),0,AD84/$AA$3)+IF(ISERROR(AD85/$AA$5),0,AD85/$AA$5)</f>
        <v>0</v>
      </c>
      <c r="AE86" s="393"/>
      <c r="AF86" s="391">
        <f>IF(ISERROR(AF84/$AA$3),0,AF84/$AA$3)+IF(ISERROR(AF85/$AA$5),0,AF85/$AA$5)</f>
        <v>0</v>
      </c>
      <c r="AG86" s="391">
        <f>IF(ISERROR(AG84/$AA$3),0,AG84/$AA$3)+IF(ISERROR(AG85/$AA$5),0,AG85/$AA$5)</f>
        <v>0</v>
      </c>
      <c r="AH86" s="391">
        <f>IF(ISERROR(AH84/$AA$3),0,AH84/$AA$3)+IF(ISERROR(AH85/$AA$5),0,AH85/$AA$5)</f>
        <v>0</v>
      </c>
      <c r="AI86" s="391">
        <f>IF(ISERROR(AI84/$AA$3),0,AI84/$AA$3)+IF(ISERROR(AI85/$AA$5),0,AI85/$AA$5)</f>
        <v>0</v>
      </c>
      <c r="AJ86" s="1345">
        <f>IF(ISERROR(AJ84/$AA$3),0,AJ84/$AA$3)+IF(ISERROR(AJ85/$AA$5),0,AJ85/$AA$5)</f>
        <v>0</v>
      </c>
      <c r="AK86" s="393"/>
      <c r="AL86" s="896"/>
      <c r="AM86" s="81"/>
      <c r="AN86" s="81"/>
      <c r="AO86" s="81"/>
      <c r="AP86" s="81"/>
      <c r="AQ86" s="81"/>
      <c r="AR86" s="81"/>
      <c r="AS86" s="81"/>
      <c r="AT86" s="81"/>
      <c r="AU86" s="81"/>
      <c r="AV86" s="81"/>
      <c r="AW86" s="81"/>
      <c r="AX86" s="81"/>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s="131" customFormat="1" ht="10.9" customHeight="1" thickTop="1" x14ac:dyDescent="0.2">
      <c r="A87" s="220"/>
      <c r="B87" s="1297"/>
      <c r="C87" s="225"/>
      <c r="D87" s="244"/>
      <c r="E87" s="244"/>
      <c r="F87" s="348"/>
      <c r="G87" s="349"/>
      <c r="H87" s="228"/>
      <c r="I87" s="228"/>
      <c r="J87" s="228"/>
      <c r="K87" s="228"/>
      <c r="L87" s="403"/>
      <c r="M87" s="404"/>
      <c r="N87" s="228"/>
      <c r="O87" s="228"/>
      <c r="P87" s="228"/>
      <c r="Q87" s="228"/>
      <c r="R87" s="403"/>
      <c r="S87" s="404"/>
      <c r="T87" s="228"/>
      <c r="U87" s="228"/>
      <c r="V87" s="228"/>
      <c r="W87" s="228"/>
      <c r="X87" s="403"/>
      <c r="Y87" s="404"/>
      <c r="Z87" s="228"/>
      <c r="AA87" s="228"/>
      <c r="AB87" s="228"/>
      <c r="AC87" s="228"/>
      <c r="AD87" s="403"/>
      <c r="AE87" s="404"/>
      <c r="AF87" s="228"/>
      <c r="AG87" s="228"/>
      <c r="AH87" s="228"/>
      <c r="AI87" s="228"/>
      <c r="AJ87" s="403"/>
      <c r="AK87" s="404"/>
      <c r="AL87" s="897"/>
      <c r="AM87" s="81"/>
      <c r="AN87" s="81"/>
      <c r="AO87" s="81"/>
      <c r="AP87" s="81"/>
      <c r="AQ87" s="81"/>
      <c r="AR87" s="81"/>
      <c r="AS87" s="81"/>
      <c r="AT87" s="81"/>
      <c r="AU87" s="81"/>
      <c r="AV87" s="81"/>
      <c r="AW87" s="81"/>
      <c r="AX87" s="81"/>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s="131" customFormat="1" ht="21.75" customHeight="1" x14ac:dyDescent="0.2">
      <c r="A88" s="585" t="s">
        <v>267</v>
      </c>
      <c r="B88" s="1298"/>
      <c r="C88" s="586" t="s">
        <v>268</v>
      </c>
      <c r="D88" s="199"/>
      <c r="E88" s="200"/>
      <c r="F88" s="799" t="s">
        <v>162</v>
      </c>
      <c r="G88" s="799" t="s">
        <v>155</v>
      </c>
      <c r="H88" s="245" t="s">
        <v>162</v>
      </c>
      <c r="I88" s="800" t="s">
        <v>162</v>
      </c>
      <c r="J88" s="800" t="s">
        <v>162</v>
      </c>
      <c r="K88" s="284" t="s">
        <v>162</v>
      </c>
      <c r="L88" s="800" t="s">
        <v>162</v>
      </c>
      <c r="M88" s="396"/>
      <c r="N88" s="800" t="s">
        <v>162</v>
      </c>
      <c r="O88" s="800" t="s">
        <v>162</v>
      </c>
      <c r="P88" s="800" t="s">
        <v>162</v>
      </c>
      <c r="Q88" s="284" t="s">
        <v>162</v>
      </c>
      <c r="R88" s="245" t="s">
        <v>162</v>
      </c>
      <c r="S88" s="396"/>
      <c r="T88" s="800" t="s">
        <v>162</v>
      </c>
      <c r="U88" s="800" t="s">
        <v>162</v>
      </c>
      <c r="V88" s="800" t="s">
        <v>162</v>
      </c>
      <c r="W88" s="284" t="s">
        <v>162</v>
      </c>
      <c r="X88" s="245" t="s">
        <v>162</v>
      </c>
      <c r="Y88" s="396"/>
      <c r="Z88" s="800" t="s">
        <v>162</v>
      </c>
      <c r="AA88" s="800" t="s">
        <v>162</v>
      </c>
      <c r="AB88" s="800" t="s">
        <v>162</v>
      </c>
      <c r="AC88" s="284" t="s">
        <v>162</v>
      </c>
      <c r="AD88" s="245" t="s">
        <v>162</v>
      </c>
      <c r="AE88" s="396"/>
      <c r="AF88" s="800" t="s">
        <v>162</v>
      </c>
      <c r="AG88" s="800" t="s">
        <v>162</v>
      </c>
      <c r="AH88" s="800" t="s">
        <v>162</v>
      </c>
      <c r="AI88" s="284" t="s">
        <v>162</v>
      </c>
      <c r="AJ88" s="245" t="s">
        <v>162</v>
      </c>
      <c r="AK88" s="396"/>
      <c r="AL88" s="221"/>
      <c r="AM88" s="81"/>
      <c r="AN88" s="81"/>
      <c r="AO88" s="81"/>
      <c r="AP88" s="81"/>
      <c r="AQ88" s="81"/>
      <c r="AR88" s="81"/>
      <c r="AS88" s="81"/>
      <c r="AT88" s="81"/>
      <c r="AU88" s="81"/>
      <c r="AV88" s="81"/>
      <c r="AW88" s="81"/>
      <c r="AX88" s="81"/>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s="260" customFormat="1" ht="22.9" customHeight="1" x14ac:dyDescent="0.2">
      <c r="A89" s="537" t="s">
        <v>249</v>
      </c>
      <c r="B89" s="1291">
        <v>1</v>
      </c>
      <c r="C89" s="339" t="s">
        <v>161</v>
      </c>
      <c r="D89" s="335"/>
      <c r="E89" s="336"/>
      <c r="F89" s="1309">
        <f>SUM(F90:F95)</f>
        <v>0</v>
      </c>
      <c r="G89" s="1309">
        <f>SUM(G90:G95)</f>
        <v>0</v>
      </c>
      <c r="H89" s="612">
        <f>SUM(H91:H94)</f>
        <v>0</v>
      </c>
      <c r="I89" s="613">
        <f>SUM(I91:I94)</f>
        <v>0</v>
      </c>
      <c r="J89" s="613">
        <f>SUM(J91:J94)</f>
        <v>0</v>
      </c>
      <c r="K89" s="613">
        <f>SUM(K91:K94)</f>
        <v>0</v>
      </c>
      <c r="L89" s="603">
        <f>SUM(L91:L94)</f>
        <v>0</v>
      </c>
      <c r="M89" s="387">
        <f>IF(ISERROR(L89/F89),0,L89/F89)</f>
        <v>0</v>
      </c>
      <c r="N89" s="612">
        <f>SUM(N91:N94)</f>
        <v>0</v>
      </c>
      <c r="O89" s="613">
        <f>SUM(O91:O94)</f>
        <v>0</v>
      </c>
      <c r="P89" s="613">
        <f>SUM(P91:P94)</f>
        <v>0</v>
      </c>
      <c r="Q89" s="613">
        <f>SUM(Q91:Q94)</f>
        <v>0</v>
      </c>
      <c r="R89" s="603">
        <f>SUM(R91:R94)</f>
        <v>0</v>
      </c>
      <c r="S89" s="387">
        <f>IF(ISERROR((+$R89+$L89)/$F89),0,(+$R89+$L89)/$F89)</f>
        <v>0</v>
      </c>
      <c r="T89" s="612">
        <f>SUM(T91:T94)</f>
        <v>0</v>
      </c>
      <c r="U89" s="613">
        <f>SUM(U91:U94)</f>
        <v>0</v>
      </c>
      <c r="V89" s="613">
        <f>SUM(V91:V94)</f>
        <v>0</v>
      </c>
      <c r="W89" s="613">
        <f>SUM(W91:W94)</f>
        <v>0</v>
      </c>
      <c r="X89" s="603">
        <f>SUM(X91:X94)</f>
        <v>0</v>
      </c>
      <c r="Y89" s="387">
        <f>IF(ISERROR((+$R89+$L89+$X89)/$F89),0,(+$R89+$L89+$X89)/$F89)</f>
        <v>0</v>
      </c>
      <c r="Z89" s="612">
        <f>SUM(Z91:Z94)</f>
        <v>0</v>
      </c>
      <c r="AA89" s="613">
        <f>SUM(AA91:AA94)</f>
        <v>0</v>
      </c>
      <c r="AB89" s="613">
        <f>SUM(AB91:AB94)</f>
        <v>0</v>
      </c>
      <c r="AC89" s="613">
        <f>SUM(AC91:AC94)</f>
        <v>0</v>
      </c>
      <c r="AD89" s="603">
        <f>SUM(AD91:AD94)</f>
        <v>0</v>
      </c>
      <c r="AE89" s="387">
        <f>IF(ISERROR((+$R89+$L89+$X89+$AD89)/$F89),0,(+$R89+$L89+$X89+$AD89)/$F89)</f>
        <v>0</v>
      </c>
      <c r="AF89" s="612">
        <f>SUM(AF91:AF94)</f>
        <v>0</v>
      </c>
      <c r="AG89" s="613">
        <f>SUM(AG91:AG94)</f>
        <v>0</v>
      </c>
      <c r="AH89" s="613">
        <f>SUM(AH91:AH94)</f>
        <v>0</v>
      </c>
      <c r="AI89" s="613">
        <f>SUM(AI91:AI94)</f>
        <v>0</v>
      </c>
      <c r="AJ89" s="603">
        <f>SUM(AJ91:AJ94)</f>
        <v>0</v>
      </c>
      <c r="AK89" s="388">
        <f>IF(ISERROR((+$R89+$L89+$X89+$AD89+$AJ89)/$F89),0,(+$R89+$L89+$X89+$AD89+$AJ89)/$F89)</f>
        <v>0</v>
      </c>
      <c r="AL89" s="261"/>
      <c r="AM89" s="81"/>
      <c r="AN89" s="81"/>
      <c r="AO89" s="81"/>
      <c r="AP89" s="81"/>
      <c r="AQ89" s="81"/>
      <c r="AR89" s="81"/>
      <c r="AS89" s="81"/>
      <c r="AT89" s="81"/>
      <c r="AU89" s="81"/>
      <c r="AV89" s="81"/>
      <c r="AW89" s="81"/>
      <c r="AX89" s="81"/>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35.25" customHeight="1" x14ac:dyDescent="0.2">
      <c r="A90" s="217"/>
      <c r="B90" s="1292"/>
      <c r="C90" s="188" t="s">
        <v>139</v>
      </c>
      <c r="D90" s="186"/>
      <c r="E90" s="187"/>
      <c r="F90" s="27"/>
      <c r="G90" s="350"/>
      <c r="H90" s="61"/>
      <c r="I90" s="61"/>
      <c r="J90" s="61"/>
      <c r="K90" s="61"/>
      <c r="L90" s="605"/>
      <c r="M90" s="396"/>
      <c r="N90" s="61"/>
      <c r="O90" s="61"/>
      <c r="P90" s="61"/>
      <c r="Q90" s="61"/>
      <c r="R90" s="605"/>
      <c r="S90" s="396"/>
      <c r="T90" s="29"/>
      <c r="U90" s="29"/>
      <c r="V90" s="29"/>
      <c r="W90" s="29"/>
      <c r="X90" s="605"/>
      <c r="Y90" s="396"/>
      <c r="Z90" s="29"/>
      <c r="AA90" s="29"/>
      <c r="AB90" s="29"/>
      <c r="AC90" s="29"/>
      <c r="AD90" s="605"/>
      <c r="AE90" s="396"/>
      <c r="AF90" s="29"/>
      <c r="AG90" s="29"/>
      <c r="AH90" s="29"/>
      <c r="AI90" s="29"/>
      <c r="AJ90" s="605"/>
      <c r="AK90" s="396"/>
      <c r="AL90" s="218"/>
      <c r="AM90" s="81"/>
      <c r="AN90" s="81"/>
      <c r="AO90" s="81"/>
      <c r="AP90" s="81"/>
      <c r="AQ90" s="81"/>
      <c r="AR90" s="81"/>
      <c r="AS90" s="81"/>
      <c r="AT90" s="81"/>
      <c r="AU90" s="81"/>
      <c r="AV90" s="81"/>
      <c r="AW90" s="81"/>
      <c r="AX90" s="81"/>
    </row>
    <row r="91" spans="1:256" ht="15" customHeight="1" x14ac:dyDescent="0.2">
      <c r="A91" s="337" t="s">
        <v>255</v>
      </c>
      <c r="B91" s="1292"/>
      <c r="C91" s="1420" t="s">
        <v>413</v>
      </c>
      <c r="D91" s="150"/>
      <c r="E91" s="151"/>
      <c r="F91" s="601">
        <f>+L91+R91+X91+AD91+AJ91</f>
        <v>0</v>
      </c>
      <c r="G91" s="343">
        <f>IF(ISERROR(IF($B$89=1,F91/$AA$3,F91/$AA$5)),0,(IF($B$89=1,F91/$AA$3,F91/$AA$5)))</f>
        <v>0</v>
      </c>
      <c r="H91" s="366"/>
      <c r="I91" s="366"/>
      <c r="J91" s="366"/>
      <c r="K91" s="366"/>
      <c r="L91" s="601">
        <f>SUM(H91:K91)</f>
        <v>0</v>
      </c>
      <c r="M91" s="396"/>
      <c r="N91" s="366"/>
      <c r="O91" s="366"/>
      <c r="P91" s="366"/>
      <c r="Q91" s="366"/>
      <c r="R91" s="601">
        <f>SUM(N91:Q91)</f>
        <v>0</v>
      </c>
      <c r="S91" s="396"/>
      <c r="T91" s="366"/>
      <c r="U91" s="366"/>
      <c r="V91" s="366"/>
      <c r="W91" s="366"/>
      <c r="X91" s="601">
        <f>SUM(T91:W91)</f>
        <v>0</v>
      </c>
      <c r="Y91" s="396"/>
      <c r="Z91" s="366"/>
      <c r="AA91" s="366"/>
      <c r="AB91" s="366"/>
      <c r="AC91" s="366"/>
      <c r="AD91" s="601">
        <f>SUM(Z91:AC91)</f>
        <v>0</v>
      </c>
      <c r="AE91" s="396"/>
      <c r="AF91" s="366"/>
      <c r="AG91" s="366"/>
      <c r="AH91" s="366"/>
      <c r="AI91" s="366"/>
      <c r="AJ91" s="601">
        <f>SUM(AF91:AI91)</f>
        <v>0</v>
      </c>
      <c r="AK91" s="396"/>
      <c r="AL91" s="219"/>
      <c r="AM91" s="81"/>
      <c r="AN91" s="81"/>
      <c r="AO91" s="81"/>
      <c r="AP91" s="81"/>
      <c r="AQ91" s="81"/>
      <c r="AR91" s="81"/>
      <c r="AS91" s="81"/>
      <c r="AT91" s="81"/>
      <c r="AU91" s="81"/>
      <c r="AV91" s="81"/>
      <c r="AW91" s="81"/>
      <c r="AX91" s="81"/>
    </row>
    <row r="92" spans="1:256" ht="15" customHeight="1" x14ac:dyDescent="0.2">
      <c r="A92" s="337" t="s">
        <v>256</v>
      </c>
      <c r="B92" s="1292"/>
      <c r="C92" s="1420" t="s">
        <v>413</v>
      </c>
      <c r="D92" s="150"/>
      <c r="E92" s="151"/>
      <c r="F92" s="601">
        <f>+L92+R92+X92+AD92+AJ92</f>
        <v>0</v>
      </c>
      <c r="G92" s="343">
        <f>IF(ISERROR(IF($B$89=1,F92/$AA$3,F92/$AA$5)),0,(IF($B$89=1,F92/$AA$3,F92/$AA$5)))</f>
        <v>0</v>
      </c>
      <c r="H92" s="366"/>
      <c r="I92" s="366"/>
      <c r="J92" s="366"/>
      <c r="K92" s="366"/>
      <c r="L92" s="601">
        <f>SUM(H92:K92)</f>
        <v>0</v>
      </c>
      <c r="M92" s="396"/>
      <c r="N92" s="366"/>
      <c r="O92" s="366"/>
      <c r="P92" s="366"/>
      <c r="Q92" s="366"/>
      <c r="R92" s="601">
        <f>SUM(N92:Q92)</f>
        <v>0</v>
      </c>
      <c r="S92" s="396"/>
      <c r="T92" s="366"/>
      <c r="U92" s="366"/>
      <c r="V92" s="366"/>
      <c r="W92" s="366"/>
      <c r="X92" s="601">
        <f>SUM(T92:W92)</f>
        <v>0</v>
      </c>
      <c r="Y92" s="396"/>
      <c r="Z92" s="366"/>
      <c r="AA92" s="366"/>
      <c r="AB92" s="366"/>
      <c r="AC92" s="366"/>
      <c r="AD92" s="601">
        <f>SUM(Z92:AC92)</f>
        <v>0</v>
      </c>
      <c r="AE92" s="396"/>
      <c r="AF92" s="366"/>
      <c r="AG92" s="366"/>
      <c r="AH92" s="366"/>
      <c r="AI92" s="366"/>
      <c r="AJ92" s="601">
        <f>SUM(AF92:AI92)</f>
        <v>0</v>
      </c>
      <c r="AK92" s="396"/>
      <c r="AL92" s="219"/>
      <c r="AM92" s="81"/>
      <c r="AN92" s="81"/>
      <c r="AO92" s="81"/>
      <c r="AP92" s="81"/>
      <c r="AQ92" s="81"/>
      <c r="AR92" s="81"/>
      <c r="AS92" s="81"/>
      <c r="AT92" s="81"/>
      <c r="AU92" s="81"/>
      <c r="AV92" s="81"/>
      <c r="AW92" s="81"/>
      <c r="AX92" s="81"/>
    </row>
    <row r="93" spans="1:256" ht="15" customHeight="1" x14ac:dyDescent="0.2">
      <c r="A93" s="337" t="s">
        <v>257</v>
      </c>
      <c r="B93" s="1292"/>
      <c r="C93" s="1420" t="s">
        <v>413</v>
      </c>
      <c r="D93" s="150"/>
      <c r="E93" s="151"/>
      <c r="F93" s="601">
        <f>+L93+R93+X93+AD93+AJ93</f>
        <v>0</v>
      </c>
      <c r="G93" s="343">
        <f>IF(ISERROR(IF($B$89=1,F93/$AA$3,F93/$AA$5)),0,(IF($B$89=1,F93/$AA$3,F93/$AA$5)))</f>
        <v>0</v>
      </c>
      <c r="H93" s="366"/>
      <c r="I93" s="366"/>
      <c r="J93" s="366"/>
      <c r="K93" s="366"/>
      <c r="L93" s="601">
        <f>SUM(H93:K93)</f>
        <v>0</v>
      </c>
      <c r="M93" s="396"/>
      <c r="N93" s="366"/>
      <c r="O93" s="366"/>
      <c r="P93" s="366"/>
      <c r="Q93" s="366"/>
      <c r="R93" s="601">
        <f>SUM(N93:Q93)</f>
        <v>0</v>
      </c>
      <c r="S93" s="396"/>
      <c r="T93" s="366"/>
      <c r="U93" s="366"/>
      <c r="V93" s="366"/>
      <c r="W93" s="366"/>
      <c r="X93" s="601">
        <f>SUM(T93:W93)</f>
        <v>0</v>
      </c>
      <c r="Y93" s="396"/>
      <c r="Z93" s="366"/>
      <c r="AA93" s="366"/>
      <c r="AB93" s="366"/>
      <c r="AC93" s="366"/>
      <c r="AD93" s="601">
        <f>SUM(Z93:AC93)</f>
        <v>0</v>
      </c>
      <c r="AE93" s="396"/>
      <c r="AF93" s="366"/>
      <c r="AG93" s="366"/>
      <c r="AH93" s="366"/>
      <c r="AI93" s="366"/>
      <c r="AJ93" s="601">
        <f>SUM(AF93:AI93)</f>
        <v>0</v>
      </c>
      <c r="AK93" s="396"/>
      <c r="AL93" s="219"/>
      <c r="AM93" s="81"/>
      <c r="AN93" s="81"/>
      <c r="AO93" s="81"/>
      <c r="AP93" s="81"/>
      <c r="AQ93" s="81"/>
      <c r="AR93" s="81"/>
      <c r="AS93" s="81"/>
      <c r="AT93" s="81"/>
      <c r="AU93" s="81"/>
      <c r="AV93" s="81"/>
      <c r="AW93" s="81"/>
      <c r="AX93" s="81"/>
    </row>
    <row r="94" spans="1:256" ht="15" customHeight="1" x14ac:dyDescent="0.2">
      <c r="A94" s="337" t="s">
        <v>258</v>
      </c>
      <c r="B94" s="1292"/>
      <c r="C94" s="1420" t="s">
        <v>413</v>
      </c>
      <c r="D94" s="150"/>
      <c r="E94" s="151"/>
      <c r="F94" s="601">
        <f>+L94+R94+X94+AD94+AJ94</f>
        <v>0</v>
      </c>
      <c r="G94" s="343">
        <f>IF(ISERROR(IF($B$89=1,F94/$AA$3,F94/$AA$5)),0,(IF($B$89=1,F94/$AA$3,F94/$AA$5)))</f>
        <v>0</v>
      </c>
      <c r="H94" s="366"/>
      <c r="I94" s="366"/>
      <c r="J94" s="366"/>
      <c r="K94" s="366"/>
      <c r="L94" s="601">
        <f>SUM(H94:K94)</f>
        <v>0</v>
      </c>
      <c r="M94" s="396"/>
      <c r="N94" s="366"/>
      <c r="O94" s="366"/>
      <c r="P94" s="366"/>
      <c r="Q94" s="366"/>
      <c r="R94" s="601">
        <f>SUM(N94:Q94)</f>
        <v>0</v>
      </c>
      <c r="S94" s="396"/>
      <c r="T94" s="366"/>
      <c r="U94" s="366"/>
      <c r="V94" s="366"/>
      <c r="W94" s="366"/>
      <c r="X94" s="601">
        <f>SUM(T94:W94)</f>
        <v>0</v>
      </c>
      <c r="Y94" s="396"/>
      <c r="Z94" s="366"/>
      <c r="AA94" s="366"/>
      <c r="AB94" s="366"/>
      <c r="AC94" s="366"/>
      <c r="AD94" s="601">
        <f>SUM(Z94:AC94)</f>
        <v>0</v>
      </c>
      <c r="AE94" s="396"/>
      <c r="AF94" s="366"/>
      <c r="AG94" s="366"/>
      <c r="AH94" s="366"/>
      <c r="AI94" s="366"/>
      <c r="AJ94" s="601">
        <f>SUM(AF94:AI94)</f>
        <v>0</v>
      </c>
      <c r="AK94" s="396"/>
      <c r="AL94" s="219"/>
      <c r="AM94" s="81"/>
      <c r="AN94" s="81"/>
      <c r="AO94" s="81"/>
      <c r="AP94" s="81"/>
      <c r="AQ94" s="81"/>
      <c r="AR94" s="81"/>
      <c r="AS94" s="81"/>
      <c r="AT94" s="81"/>
      <c r="AU94" s="81"/>
      <c r="AV94" s="81"/>
      <c r="AW94" s="81"/>
      <c r="AX94" s="81"/>
    </row>
    <row r="95" spans="1:256" s="197" customFormat="1" ht="15" customHeight="1" thickBot="1" x14ac:dyDescent="0.25">
      <c r="A95" s="265"/>
      <c r="B95" s="1299"/>
      <c r="C95" s="194"/>
      <c r="D95" s="194"/>
      <c r="E95" s="195"/>
      <c r="F95" s="351"/>
      <c r="G95" s="352"/>
      <c r="H95" s="196"/>
      <c r="I95" s="196"/>
      <c r="J95" s="196"/>
      <c r="K95" s="196"/>
      <c r="L95" s="405"/>
      <c r="M95" s="406"/>
      <c r="N95" s="196"/>
      <c r="O95" s="196"/>
      <c r="P95" s="196"/>
      <c r="Q95" s="196"/>
      <c r="R95" s="405"/>
      <c r="S95" s="406"/>
      <c r="T95" s="196"/>
      <c r="U95" s="196"/>
      <c r="V95" s="196"/>
      <c r="W95" s="196"/>
      <c r="X95" s="405"/>
      <c r="Y95" s="406"/>
      <c r="Z95" s="196"/>
      <c r="AA95" s="196"/>
      <c r="AB95" s="196"/>
      <c r="AC95" s="196"/>
      <c r="AD95" s="405"/>
      <c r="AE95" s="406"/>
      <c r="AF95" s="196"/>
      <c r="AG95" s="196"/>
      <c r="AH95" s="196"/>
      <c r="AI95" s="196"/>
      <c r="AJ95" s="405"/>
      <c r="AK95" s="406"/>
      <c r="AL95" s="266"/>
      <c r="AM95" s="81"/>
      <c r="AN95" s="81"/>
      <c r="AO95" s="81"/>
      <c r="AP95" s="81"/>
      <c r="AQ95" s="81"/>
      <c r="AR95" s="81"/>
      <c r="AS95" s="81"/>
      <c r="AT95" s="81"/>
      <c r="AU95" s="81"/>
      <c r="AV95" s="81"/>
      <c r="AW95" s="81"/>
      <c r="AX95" s="81"/>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s="390" customFormat="1" ht="17.45" customHeight="1" thickTop="1" thickBot="1" x14ac:dyDescent="0.25">
      <c r="A96" s="894"/>
      <c r="B96" s="1296">
        <v>1</v>
      </c>
      <c r="C96" s="1343" t="s">
        <v>359</v>
      </c>
      <c r="D96" s="267"/>
      <c r="E96" s="267"/>
      <c r="F96" s="1040">
        <f>SUMIF($B$90:$B$95,$B96,F$90:F$95)</f>
        <v>0</v>
      </c>
      <c r="G96" s="346"/>
      <c r="H96" s="1340">
        <f t="shared" ref="H96:L97" si="11">SUMIF($B$90:$B$95,$B96,H$90:H$95)</f>
        <v>0</v>
      </c>
      <c r="I96" s="1341">
        <f t="shared" si="11"/>
        <v>0</v>
      </c>
      <c r="J96" s="1341">
        <f t="shared" si="11"/>
        <v>0</v>
      </c>
      <c r="K96" s="1342">
        <f t="shared" si="11"/>
        <v>0</v>
      </c>
      <c r="L96" s="1342">
        <f t="shared" si="11"/>
        <v>0</v>
      </c>
      <c r="M96" s="389">
        <f>IF(ISERROR(L96/F96),0,L96/F96)</f>
        <v>0</v>
      </c>
      <c r="N96" s="1340">
        <f t="shared" ref="N96:R97" si="12">SUMIF($B$90:$B$95,$B96,N$90:N$95)</f>
        <v>0</v>
      </c>
      <c r="O96" s="1341">
        <f t="shared" si="12"/>
        <v>0</v>
      </c>
      <c r="P96" s="1341">
        <f t="shared" si="12"/>
        <v>0</v>
      </c>
      <c r="Q96" s="1342">
        <f t="shared" si="12"/>
        <v>0</v>
      </c>
      <c r="R96" s="1342">
        <f t="shared" si="12"/>
        <v>0</v>
      </c>
      <c r="S96" s="389">
        <f>IF(ISERROR((+$R96+$L96)/$F96),0,(+$R96+$L96)/$F96)</f>
        <v>0</v>
      </c>
      <c r="T96" s="1340">
        <f t="shared" ref="T96:X97" si="13">SUMIF($B$90:$B$95,$B96,T$90:T$95)</f>
        <v>0</v>
      </c>
      <c r="U96" s="1341">
        <f t="shared" si="13"/>
        <v>0</v>
      </c>
      <c r="V96" s="1341">
        <f t="shared" si="13"/>
        <v>0</v>
      </c>
      <c r="W96" s="1342">
        <f t="shared" si="13"/>
        <v>0</v>
      </c>
      <c r="X96" s="1342">
        <f t="shared" si="13"/>
        <v>0</v>
      </c>
      <c r="Y96" s="389">
        <f>IF(ISERROR((+$R96+$L96+$X96)/$F96),0,(+$R96+$L96+$X96)/$F96)</f>
        <v>0</v>
      </c>
      <c r="Z96" s="1340">
        <f t="shared" ref="Z96:AD97" si="14">SUMIF($B$90:$B$95,$B96,Z$90:Z$95)</f>
        <v>0</v>
      </c>
      <c r="AA96" s="1341">
        <f t="shared" si="14"/>
        <v>0</v>
      </c>
      <c r="AB96" s="1341">
        <f t="shared" si="14"/>
        <v>0</v>
      </c>
      <c r="AC96" s="1342">
        <f t="shared" si="14"/>
        <v>0</v>
      </c>
      <c r="AD96" s="1342">
        <f t="shared" si="14"/>
        <v>0</v>
      </c>
      <c r="AE96" s="389">
        <f>IF(ISERROR((+$R96+$L96+$X96+$AD96)/$F96),0,(+$R96+$L96+$X96+$AD96)/$F96)</f>
        <v>0</v>
      </c>
      <c r="AF96" s="1340">
        <f t="shared" ref="AF96:AJ97" si="15">SUMIF($B$90:$B$95,$B96,AF$90:AF$95)</f>
        <v>0</v>
      </c>
      <c r="AG96" s="1341">
        <f t="shared" si="15"/>
        <v>0</v>
      </c>
      <c r="AH96" s="1341">
        <f t="shared" si="15"/>
        <v>0</v>
      </c>
      <c r="AI96" s="1342">
        <f t="shared" si="15"/>
        <v>0</v>
      </c>
      <c r="AJ96" s="1342">
        <f t="shared" si="15"/>
        <v>0</v>
      </c>
      <c r="AK96" s="389">
        <f>IF(ISERROR((+$R96+$L96+$X96+$AD96+$AJ96)/$F96),0,(+$R96+$L96+$X96+$AD96+$AJ96)/$F96)</f>
        <v>0</v>
      </c>
      <c r="AL96" s="895"/>
      <c r="AM96" s="81"/>
      <c r="AN96" s="81"/>
      <c r="AO96" s="81"/>
      <c r="AP96" s="81"/>
      <c r="AQ96" s="81"/>
      <c r="AR96" s="81"/>
      <c r="AS96" s="81"/>
      <c r="AT96" s="81"/>
      <c r="AU96" s="81"/>
      <c r="AV96" s="81"/>
      <c r="AW96" s="81"/>
      <c r="AX96" s="81"/>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s="259" customFormat="1" ht="17.45" customHeight="1" thickTop="1" thickBot="1" x14ac:dyDescent="0.25">
      <c r="A97" s="894"/>
      <c r="B97" s="1296">
        <v>2</v>
      </c>
      <c r="C97" s="1343" t="s">
        <v>360</v>
      </c>
      <c r="D97" s="1344"/>
      <c r="E97" s="818"/>
      <c r="F97" s="1040">
        <f>SUMIF($B$90:$B$95,$B97,F$90:F$95)</f>
        <v>0</v>
      </c>
      <c r="G97" s="1040"/>
      <c r="H97" s="1340">
        <f t="shared" si="11"/>
        <v>0</v>
      </c>
      <c r="I97" s="1341">
        <f t="shared" si="11"/>
        <v>0</v>
      </c>
      <c r="J97" s="1341">
        <f t="shared" si="11"/>
        <v>0</v>
      </c>
      <c r="K97" s="1342">
        <f t="shared" si="11"/>
        <v>0</v>
      </c>
      <c r="L97" s="1342">
        <f t="shared" si="11"/>
        <v>0</v>
      </c>
      <c r="M97" s="389"/>
      <c r="N97" s="1340">
        <f t="shared" si="12"/>
        <v>0</v>
      </c>
      <c r="O97" s="1341">
        <f t="shared" si="12"/>
        <v>0</v>
      </c>
      <c r="P97" s="1341">
        <f t="shared" si="12"/>
        <v>0</v>
      </c>
      <c r="Q97" s="1342">
        <f t="shared" si="12"/>
        <v>0</v>
      </c>
      <c r="R97" s="1342">
        <f t="shared" si="12"/>
        <v>0</v>
      </c>
      <c r="S97" s="389"/>
      <c r="T97" s="1340">
        <f t="shared" si="13"/>
        <v>0</v>
      </c>
      <c r="U97" s="1341">
        <f t="shared" si="13"/>
        <v>0</v>
      </c>
      <c r="V97" s="1341">
        <f t="shared" si="13"/>
        <v>0</v>
      </c>
      <c r="W97" s="1342">
        <f t="shared" si="13"/>
        <v>0</v>
      </c>
      <c r="X97" s="1342">
        <f t="shared" si="13"/>
        <v>0</v>
      </c>
      <c r="Y97" s="389"/>
      <c r="Z97" s="1340">
        <f t="shared" si="14"/>
        <v>0</v>
      </c>
      <c r="AA97" s="1341">
        <f t="shared" si="14"/>
        <v>0</v>
      </c>
      <c r="AB97" s="1341">
        <f t="shared" si="14"/>
        <v>0</v>
      </c>
      <c r="AC97" s="1342">
        <f t="shared" si="14"/>
        <v>0</v>
      </c>
      <c r="AD97" s="1342">
        <f t="shared" si="14"/>
        <v>0</v>
      </c>
      <c r="AE97" s="389"/>
      <c r="AF97" s="1340">
        <f t="shared" si="15"/>
        <v>0</v>
      </c>
      <c r="AG97" s="1341">
        <f t="shared" si="15"/>
        <v>0</v>
      </c>
      <c r="AH97" s="1341">
        <f t="shared" si="15"/>
        <v>0</v>
      </c>
      <c r="AI97" s="1342">
        <f t="shared" si="15"/>
        <v>0</v>
      </c>
      <c r="AJ97" s="1342">
        <f t="shared" si="15"/>
        <v>0</v>
      </c>
      <c r="AK97" s="389"/>
      <c r="AL97" s="895"/>
      <c r="AM97" s="81"/>
      <c r="AN97" s="81"/>
      <c r="AO97" s="81"/>
      <c r="AP97" s="81"/>
      <c r="AQ97" s="81"/>
      <c r="AR97" s="81"/>
      <c r="AS97" s="81"/>
      <c r="AT97" s="81"/>
      <c r="AU97" s="81"/>
      <c r="AV97" s="81"/>
      <c r="AW97" s="81"/>
      <c r="AX97" s="81"/>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s="275" customFormat="1" ht="20.45" customHeight="1" thickTop="1" thickBot="1" x14ac:dyDescent="0.25">
      <c r="A98" s="1350"/>
      <c r="B98" s="1351"/>
      <c r="C98" s="282" t="s">
        <v>153</v>
      </c>
      <c r="D98" s="274"/>
      <c r="E98" s="274"/>
      <c r="F98" s="353"/>
      <c r="G98" s="353">
        <f>G89</f>
        <v>0</v>
      </c>
      <c r="H98" s="391">
        <f>IF(ISERROR(H96/$AA$3),0,H96/$AA$3)+IF(ISERROR(H97/$AA$5),0,H97/$AA$5)</f>
        <v>0</v>
      </c>
      <c r="I98" s="391">
        <f>IF(ISERROR(I96/$AA$3),0,I96/$AA$3)+IF(ISERROR(I97/$AA$5),0,I97/$AA$5)</f>
        <v>0</v>
      </c>
      <c r="J98" s="391">
        <f>IF(ISERROR(J96/$AA$3),0,J96/$AA$3)+IF(ISERROR(J97/$AA$5),0,J97/$AA$5)</f>
        <v>0</v>
      </c>
      <c r="K98" s="391">
        <f>IF(ISERROR(K96/$AA$3),0,K96/$AA$3)+IF(ISERROR(K97/$AA$5),0,K97/$AA$5)</f>
        <v>0</v>
      </c>
      <c r="L98" s="1345">
        <f>IF(ISERROR(L96/$AA$3),0,L96/$AA$3)+IF(ISERROR(L97/$AA$5),0,L97/$AA$5)</f>
        <v>0</v>
      </c>
      <c r="M98" s="385"/>
      <c r="N98" s="391">
        <f>IF(ISERROR(N96/$AA$3),0,N96/$AA$3)+IF(ISERROR(N97/$AA$5),0,N97/$AA$5)</f>
        <v>0</v>
      </c>
      <c r="O98" s="391">
        <f>IF(ISERROR(O96/$AA$3),0,O96/$AA$3)+IF(ISERROR(O97/$AA$5),0,O97/$AA$5)</f>
        <v>0</v>
      </c>
      <c r="P98" s="391">
        <f>IF(ISERROR(P96/$AA$3),0,P96/$AA$3)+IF(ISERROR(P97/$AA$5),0,P97/$AA$5)</f>
        <v>0</v>
      </c>
      <c r="Q98" s="391">
        <f>IF(ISERROR(Q96/$AA$3),0,Q96/$AA$3)+IF(ISERROR(Q97/$AA$5),0,Q97/$AA$5)</f>
        <v>0</v>
      </c>
      <c r="R98" s="1345">
        <f>IF(ISERROR(R96/$AA$3),0,R96/$AA$3)+IF(ISERROR(R97/$AA$5),0,R97/$AA$5)</f>
        <v>0</v>
      </c>
      <c r="S98" s="386"/>
      <c r="T98" s="391">
        <f>IF(ISERROR(T96/$AA$3),0,T96/$AA$3)+IF(ISERROR(T97/$AA$5),0,T97/$AA$5)</f>
        <v>0</v>
      </c>
      <c r="U98" s="391">
        <f>IF(ISERROR(U96/$AA$3),0,U96/$AA$3)+IF(ISERROR(U97/$AA$5),0,U97/$AA$5)</f>
        <v>0</v>
      </c>
      <c r="V98" s="391">
        <f>IF(ISERROR(V96/$AA$3),0,V96/$AA$3)+IF(ISERROR(V97/$AA$5),0,V97/$AA$5)</f>
        <v>0</v>
      </c>
      <c r="W98" s="391">
        <f>IF(ISERROR(W96/$AA$3),0,W96/$AA$3)+IF(ISERROR(W97/$AA$5),0,W97/$AA$5)</f>
        <v>0</v>
      </c>
      <c r="X98" s="1345">
        <f>IF(ISERROR(X96/$AA$3),0,X96/$AA$3)+IF(ISERROR(X97/$AA$5),0,X97/$AA$5)</f>
        <v>0</v>
      </c>
      <c r="Y98" s="386"/>
      <c r="Z98" s="391">
        <f>IF(ISERROR(Z96/$AA$3),0,Z96/$AA$3)+IF(ISERROR(Z97/$AA$5),0,Z97/$AA$5)</f>
        <v>0</v>
      </c>
      <c r="AA98" s="391">
        <f>IF(ISERROR(AA96/$AA$3),0,AA96/$AA$3)+IF(ISERROR(AA97/$AA$5),0,AA97/$AA$5)</f>
        <v>0</v>
      </c>
      <c r="AB98" s="391">
        <f>IF(ISERROR(AB96/$AA$3),0,AB96/$AA$3)+IF(ISERROR(AB97/$AA$5),0,AB97/$AA$5)</f>
        <v>0</v>
      </c>
      <c r="AC98" s="391">
        <f>IF(ISERROR(AC96/$AA$3),0,AC96/$AA$3)+IF(ISERROR(AC97/$AA$5),0,AC97/$AA$5)</f>
        <v>0</v>
      </c>
      <c r="AD98" s="1345">
        <f>IF(ISERROR(AD96/$AA$3),0,AD96/$AA$3)+IF(ISERROR(AD97/$AA$5),0,AD97/$AA$5)</f>
        <v>0</v>
      </c>
      <c r="AE98" s="386"/>
      <c r="AF98" s="391">
        <f>IF(ISERROR(AF96/$AA$3),0,AF96/$AA$3)+IF(ISERROR(AF97/$AA$5),0,AF97/$AA$5)</f>
        <v>0</v>
      </c>
      <c r="AG98" s="391">
        <f>IF(ISERROR(AG96/$AA$3),0,AG96/$AA$3)+IF(ISERROR(AG97/$AA$5),0,AG97/$AA$5)</f>
        <v>0</v>
      </c>
      <c r="AH98" s="391">
        <f>IF(ISERROR(AH96/$AA$3),0,AH96/$AA$3)+IF(ISERROR(AH97/$AA$5),0,AH97/$AA$5)</f>
        <v>0</v>
      </c>
      <c r="AI98" s="391">
        <f>IF(ISERROR(AI96/$AA$3),0,AI96/$AA$3)+IF(ISERROR(AI97/$AA$5),0,AI97/$AA$5)</f>
        <v>0</v>
      </c>
      <c r="AJ98" s="1345">
        <f>IF(ISERROR(AJ96/$AA$3),0,AJ96/$AA$3)+IF(ISERROR(AJ97/$AA$5),0,AJ97/$AA$5)</f>
        <v>0</v>
      </c>
      <c r="AK98" s="386"/>
      <c r="AL98" s="898"/>
      <c r="AM98" s="81"/>
      <c r="AN98" s="81"/>
      <c r="AO98" s="81"/>
      <c r="AP98" s="81"/>
      <c r="AQ98" s="81"/>
      <c r="AR98" s="81"/>
      <c r="AS98" s="81"/>
      <c r="AT98" s="81"/>
      <c r="AU98" s="81"/>
      <c r="AV98" s="81"/>
      <c r="AW98" s="81"/>
      <c r="AX98" s="81"/>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56" s="197" customFormat="1" ht="15" customHeight="1" x14ac:dyDescent="0.2">
      <c r="A99" s="265"/>
      <c r="B99" s="1299"/>
      <c r="C99" s="193"/>
      <c r="D99" s="194"/>
      <c r="E99" s="195"/>
      <c r="F99" s="351"/>
      <c r="G99" s="352"/>
      <c r="H99" s="196"/>
      <c r="I99" s="196"/>
      <c r="J99" s="196"/>
      <c r="K99" s="196"/>
      <c r="L99" s="405"/>
      <c r="M99" s="406"/>
      <c r="N99" s="196"/>
      <c r="O99" s="196"/>
      <c r="P99" s="196"/>
      <c r="Q99" s="196"/>
      <c r="R99" s="405"/>
      <c r="S99" s="406"/>
      <c r="T99" s="196"/>
      <c r="U99" s="196"/>
      <c r="V99" s="196"/>
      <c r="W99" s="196"/>
      <c r="X99" s="405"/>
      <c r="Y99" s="406"/>
      <c r="Z99" s="196"/>
      <c r="AA99" s="196"/>
      <c r="AB99" s="196"/>
      <c r="AC99" s="196"/>
      <c r="AD99" s="405"/>
      <c r="AE99" s="406"/>
      <c r="AF99" s="196"/>
      <c r="AG99" s="196"/>
      <c r="AH99" s="196"/>
      <c r="AI99" s="196"/>
      <c r="AJ99" s="405"/>
      <c r="AK99" s="406"/>
      <c r="AL99" s="266"/>
      <c r="AM99" s="81"/>
      <c r="AN99" s="81"/>
      <c r="AO99" s="81"/>
      <c r="AP99" s="81"/>
      <c r="AQ99" s="81"/>
      <c r="AR99" s="81"/>
      <c r="AS99" s="81"/>
      <c r="AT99" s="81"/>
      <c r="AU99" s="81"/>
      <c r="AV99" s="81"/>
      <c r="AW99" s="81"/>
      <c r="AX99" s="81"/>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s="131" customFormat="1" ht="27" customHeight="1" x14ac:dyDescent="0.2">
      <c r="A100" s="585" t="s">
        <v>269</v>
      </c>
      <c r="B100" s="1298"/>
      <c r="C100" s="586" t="s">
        <v>270</v>
      </c>
      <c r="D100" s="199"/>
      <c r="E100" s="200"/>
      <c r="F100" s="799" t="s">
        <v>155</v>
      </c>
      <c r="G100" s="799" t="s">
        <v>155</v>
      </c>
      <c r="H100" s="245" t="s">
        <v>93</v>
      </c>
      <c r="I100" s="800" t="s">
        <v>93</v>
      </c>
      <c r="J100" s="800" t="s">
        <v>93</v>
      </c>
      <c r="K100" s="284" t="s">
        <v>93</v>
      </c>
      <c r="L100" s="245" t="s">
        <v>93</v>
      </c>
      <c r="M100" s="396"/>
      <c r="N100" s="800" t="s">
        <v>93</v>
      </c>
      <c r="O100" s="800" t="s">
        <v>93</v>
      </c>
      <c r="P100" s="800" t="s">
        <v>93</v>
      </c>
      <c r="Q100" s="284" t="s">
        <v>93</v>
      </c>
      <c r="R100" s="245" t="s">
        <v>93</v>
      </c>
      <c r="S100" s="396"/>
      <c r="T100" s="800" t="s">
        <v>93</v>
      </c>
      <c r="U100" s="800" t="s">
        <v>93</v>
      </c>
      <c r="V100" s="800" t="s">
        <v>93</v>
      </c>
      <c r="W100" s="284" t="s">
        <v>93</v>
      </c>
      <c r="X100" s="245" t="s">
        <v>93</v>
      </c>
      <c r="Y100" s="396"/>
      <c r="Z100" s="800" t="s">
        <v>93</v>
      </c>
      <c r="AA100" s="800" t="s">
        <v>93</v>
      </c>
      <c r="AB100" s="800" t="s">
        <v>93</v>
      </c>
      <c r="AC100" s="284" t="s">
        <v>93</v>
      </c>
      <c r="AD100" s="245" t="s">
        <v>93</v>
      </c>
      <c r="AE100" s="396"/>
      <c r="AF100" s="800" t="s">
        <v>93</v>
      </c>
      <c r="AG100" s="800" t="s">
        <v>93</v>
      </c>
      <c r="AH100" s="800" t="s">
        <v>93</v>
      </c>
      <c r="AI100" s="284" t="s">
        <v>93</v>
      </c>
      <c r="AJ100" s="245" t="s">
        <v>93</v>
      </c>
      <c r="AK100" s="396"/>
      <c r="AL100" s="221"/>
      <c r="AM100" s="52"/>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1:256" s="600" customFormat="1" ht="24.75" customHeight="1" x14ac:dyDescent="0.2">
      <c r="A101" s="594" t="s">
        <v>250</v>
      </c>
      <c r="B101" s="1300"/>
      <c r="C101" s="595" t="s">
        <v>160</v>
      </c>
      <c r="D101" s="977"/>
      <c r="E101" s="976"/>
      <c r="F101" s="603">
        <f>SUM(F103:F106)</f>
        <v>0</v>
      </c>
      <c r="G101" s="603">
        <f>+L101+R101+X101+AD101+AJ101</f>
        <v>0</v>
      </c>
      <c r="H101" s="610">
        <f>SUM(H103:H106)</f>
        <v>0</v>
      </c>
      <c r="I101" s="611">
        <f>SUM(I103:I106)</f>
        <v>0</v>
      </c>
      <c r="J101" s="611">
        <f>SUM(J103:J106)</f>
        <v>0</v>
      </c>
      <c r="K101" s="611">
        <f>SUM(K103:K106)</f>
        <v>0</v>
      </c>
      <c r="L101" s="603">
        <f>SUM(L103:L106)</f>
        <v>0</v>
      </c>
      <c r="M101" s="596">
        <f>IF(ISERROR(L101/G101),0,L101/G101)</f>
        <v>0</v>
      </c>
      <c r="N101" s="610">
        <f>SUM(N103:N106)</f>
        <v>0</v>
      </c>
      <c r="O101" s="611">
        <f>SUM(O103:O106)</f>
        <v>0</v>
      </c>
      <c r="P101" s="611">
        <f>SUM(P103:P106)</f>
        <v>0</v>
      </c>
      <c r="Q101" s="611">
        <f>SUM(Q103:Q106)</f>
        <v>0</v>
      </c>
      <c r="R101" s="603">
        <f>SUM(R103:R106)</f>
        <v>0</v>
      </c>
      <c r="S101" s="596">
        <f>IF(ISERROR((+$R101+$L101)/$G101),0,(+$R101+$L101)/$G101)</f>
        <v>0</v>
      </c>
      <c r="T101" s="610">
        <f>SUM(T103:T106)</f>
        <v>0</v>
      </c>
      <c r="U101" s="611">
        <f>SUM(U103:U106)</f>
        <v>0</v>
      </c>
      <c r="V101" s="611">
        <f>SUM(V103:V106)</f>
        <v>0</v>
      </c>
      <c r="W101" s="611">
        <f>SUM(W103:W106)</f>
        <v>0</v>
      </c>
      <c r="X101" s="603">
        <f>SUM(X103:X106)</f>
        <v>0</v>
      </c>
      <c r="Y101" s="596">
        <f>IF(ISERROR((+$R101+$L101+$X101)/$G101),0,(+$R101+$L101+$X101)/$G101)</f>
        <v>0</v>
      </c>
      <c r="Z101" s="610">
        <f>SUM(Z103:Z106)</f>
        <v>0</v>
      </c>
      <c r="AA101" s="611">
        <f>SUM(AA103:AA106)</f>
        <v>0</v>
      </c>
      <c r="AB101" s="611">
        <f>SUM(AB103:AB106)</f>
        <v>0</v>
      </c>
      <c r="AC101" s="611">
        <f>SUM(AC103:AC106)</f>
        <v>0</v>
      </c>
      <c r="AD101" s="603">
        <f>SUM(AD103:AD106)</f>
        <v>0</v>
      </c>
      <c r="AE101" s="596">
        <f>IF(ISERROR((+$R101+$L101+$X101+$AD101)/$F101),0,(+$R101+$L101+$X101+$AD101)/$F101)</f>
        <v>0</v>
      </c>
      <c r="AF101" s="610">
        <f>SUM(AF103:AF106)</f>
        <v>0</v>
      </c>
      <c r="AG101" s="611">
        <f>SUM(AG103:AG106)</f>
        <v>0</v>
      </c>
      <c r="AH101" s="611">
        <f>SUM(AH103:AH106)</f>
        <v>0</v>
      </c>
      <c r="AI101" s="611">
        <f>SUM(AI103:AI106)</f>
        <v>0</v>
      </c>
      <c r="AJ101" s="603">
        <f>SUM(AJ103:AJ106)</f>
        <v>0</v>
      </c>
      <c r="AK101" s="597">
        <f>IF(ISERROR((+$R101+$L101+$X101+$AD101+$AJ101)/$F101),0,(+$R101+$L101+$X101+$AD101+$AJ101)/$F101)</f>
        <v>0</v>
      </c>
      <c r="AL101" s="598"/>
      <c r="AM101" s="599"/>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1:256" ht="35.25" customHeight="1" x14ac:dyDescent="0.2">
      <c r="A102" s="217"/>
      <c r="B102" s="1292"/>
      <c r="C102" s="561" t="s">
        <v>139</v>
      </c>
      <c r="D102" s="186"/>
      <c r="E102" s="187"/>
      <c r="F102" s="604"/>
      <c r="G102" s="605"/>
      <c r="H102" s="61"/>
      <c r="I102" s="61"/>
      <c r="J102" s="61"/>
      <c r="K102" s="61"/>
      <c r="L102" s="605"/>
      <c r="M102" s="396"/>
      <c r="N102" s="61"/>
      <c r="O102" s="61"/>
      <c r="P102" s="61"/>
      <c r="Q102" s="61"/>
      <c r="R102" s="605"/>
      <c r="S102" s="396"/>
      <c r="T102" s="29"/>
      <c r="U102" s="29"/>
      <c r="V102" s="29"/>
      <c r="W102" s="29"/>
      <c r="X102" s="605"/>
      <c r="Y102" s="396"/>
      <c r="Z102" s="29"/>
      <c r="AA102" s="29"/>
      <c r="AB102" s="29"/>
      <c r="AC102" s="29"/>
      <c r="AD102" s="605"/>
      <c r="AE102" s="396"/>
      <c r="AF102" s="29"/>
      <c r="AG102" s="29"/>
      <c r="AH102" s="29"/>
      <c r="AI102" s="29"/>
      <c r="AJ102" s="605"/>
      <c r="AK102" s="396"/>
      <c r="AL102" s="218"/>
      <c r="AM102" s="207"/>
    </row>
    <row r="103" spans="1:256" ht="15" customHeight="1" x14ac:dyDescent="0.2">
      <c r="A103" s="337" t="s">
        <v>251</v>
      </c>
      <c r="B103" s="1293"/>
      <c r="C103" s="1420" t="s">
        <v>413</v>
      </c>
      <c r="D103" s="150"/>
      <c r="E103" s="151"/>
      <c r="F103" s="601">
        <f>+L103+R103+X103+AD103+AJ103</f>
        <v>0</v>
      </c>
      <c r="G103" s="601">
        <f>+F103</f>
        <v>0</v>
      </c>
      <c r="H103" s="366"/>
      <c r="I103" s="366"/>
      <c r="J103" s="366"/>
      <c r="K103" s="366"/>
      <c r="L103" s="601">
        <f>SUM(H103:K103)</f>
        <v>0</v>
      </c>
      <c r="M103" s="396"/>
      <c r="N103" s="366"/>
      <c r="O103" s="366"/>
      <c r="P103" s="366"/>
      <c r="Q103" s="366"/>
      <c r="R103" s="601">
        <f>SUM(N103:Q103)</f>
        <v>0</v>
      </c>
      <c r="S103" s="396"/>
      <c r="T103" s="366"/>
      <c r="U103" s="366"/>
      <c r="V103" s="366"/>
      <c r="W103" s="366"/>
      <c r="X103" s="601">
        <f>SUM(T103:W103)</f>
        <v>0</v>
      </c>
      <c r="Y103" s="396"/>
      <c r="Z103" s="366"/>
      <c r="AA103" s="366"/>
      <c r="AB103" s="366"/>
      <c r="AC103" s="366"/>
      <c r="AD103" s="601">
        <f>SUM(Z103:AC103)</f>
        <v>0</v>
      </c>
      <c r="AE103" s="396"/>
      <c r="AF103" s="366"/>
      <c r="AG103" s="366"/>
      <c r="AH103" s="366"/>
      <c r="AI103" s="366"/>
      <c r="AJ103" s="601">
        <f>SUM(AF103:AI103)</f>
        <v>0</v>
      </c>
      <c r="AK103" s="396"/>
      <c r="AL103" s="219"/>
      <c r="AM103" s="52"/>
    </row>
    <row r="104" spans="1:256" ht="15" customHeight="1" x14ac:dyDescent="0.2">
      <c r="A104" s="337" t="s">
        <v>252</v>
      </c>
      <c r="B104" s="1293"/>
      <c r="C104" s="1420" t="s">
        <v>413</v>
      </c>
      <c r="D104" s="150"/>
      <c r="E104" s="151"/>
      <c r="F104" s="601">
        <f>+L104+R104+X104+AD104+AJ104</f>
        <v>0</v>
      </c>
      <c r="G104" s="601">
        <f>+F104</f>
        <v>0</v>
      </c>
      <c r="H104" s="366"/>
      <c r="I104" s="366"/>
      <c r="J104" s="366"/>
      <c r="K104" s="366"/>
      <c r="L104" s="601">
        <f>SUM(H104:K104)</f>
        <v>0</v>
      </c>
      <c r="M104" s="396"/>
      <c r="N104" s="366"/>
      <c r="O104" s="366"/>
      <c r="P104" s="366"/>
      <c r="Q104" s="366"/>
      <c r="R104" s="601">
        <f>SUM(N104:Q104)</f>
        <v>0</v>
      </c>
      <c r="S104" s="396"/>
      <c r="T104" s="366"/>
      <c r="U104" s="366"/>
      <c r="V104" s="366"/>
      <c r="W104" s="366"/>
      <c r="X104" s="601">
        <f>SUM(T104:W104)</f>
        <v>0</v>
      </c>
      <c r="Y104" s="396"/>
      <c r="Z104" s="366"/>
      <c r="AA104" s="366"/>
      <c r="AB104" s="366"/>
      <c r="AC104" s="366"/>
      <c r="AD104" s="601">
        <f>SUM(Z104:AC104)</f>
        <v>0</v>
      </c>
      <c r="AE104" s="396"/>
      <c r="AF104" s="366"/>
      <c r="AG104" s="366"/>
      <c r="AH104" s="366"/>
      <c r="AI104" s="366"/>
      <c r="AJ104" s="601">
        <f>SUM(AF104:AI104)</f>
        <v>0</v>
      </c>
      <c r="AK104" s="396"/>
      <c r="AL104" s="219"/>
      <c r="AM104" s="52"/>
    </row>
    <row r="105" spans="1:256" ht="15" customHeight="1" x14ac:dyDescent="0.2">
      <c r="A105" s="1354" t="s">
        <v>253</v>
      </c>
      <c r="B105" s="1293"/>
      <c r="C105" s="1420" t="s">
        <v>413</v>
      </c>
      <c r="D105" s="150"/>
      <c r="E105" s="151"/>
      <c r="F105" s="601">
        <f>+L105+R105+X105+AD105+AJ105</f>
        <v>0</v>
      </c>
      <c r="G105" s="601">
        <f>+F105</f>
        <v>0</v>
      </c>
      <c r="H105" s="366"/>
      <c r="I105" s="366"/>
      <c r="J105" s="366"/>
      <c r="K105" s="366"/>
      <c r="L105" s="601">
        <f>SUM(H105:K105)</f>
        <v>0</v>
      </c>
      <c r="M105" s="396"/>
      <c r="N105" s="367"/>
      <c r="O105" s="367"/>
      <c r="P105" s="367"/>
      <c r="Q105" s="367"/>
      <c r="R105" s="601">
        <f>SUM(N105:Q105)</f>
        <v>0</v>
      </c>
      <c r="S105" s="396"/>
      <c r="T105" s="367"/>
      <c r="U105" s="367"/>
      <c r="V105" s="367"/>
      <c r="W105" s="367"/>
      <c r="X105" s="601">
        <f>SUM(T105:W105)</f>
        <v>0</v>
      </c>
      <c r="Y105" s="396"/>
      <c r="Z105" s="367"/>
      <c r="AA105" s="367"/>
      <c r="AB105" s="367"/>
      <c r="AC105" s="367"/>
      <c r="AD105" s="601">
        <f>SUM(Z105:AC105)</f>
        <v>0</v>
      </c>
      <c r="AE105" s="396"/>
      <c r="AF105" s="367"/>
      <c r="AG105" s="367"/>
      <c r="AH105" s="367"/>
      <c r="AI105" s="367"/>
      <c r="AJ105" s="601">
        <f>SUM(AF105:AI105)</f>
        <v>0</v>
      </c>
      <c r="AK105" s="396"/>
      <c r="AL105" s="219"/>
      <c r="AM105" s="52"/>
    </row>
    <row r="106" spans="1:256" ht="15" customHeight="1" x14ac:dyDescent="0.2">
      <c r="A106" s="337" t="s">
        <v>254</v>
      </c>
      <c r="B106" s="1293"/>
      <c r="C106" s="1420" t="s">
        <v>413</v>
      </c>
      <c r="D106" s="152"/>
      <c r="E106" s="153"/>
      <c r="F106" s="601">
        <f>+L106+R106+X106+AD106+AJ106</f>
        <v>0</v>
      </c>
      <c r="G106" s="601">
        <f>+F106</f>
        <v>0</v>
      </c>
      <c r="H106" s="366"/>
      <c r="I106" s="366"/>
      <c r="J106" s="366"/>
      <c r="K106" s="366"/>
      <c r="L106" s="601">
        <f>SUM(H106:K106)</f>
        <v>0</v>
      </c>
      <c r="M106" s="400"/>
      <c r="N106" s="368"/>
      <c r="O106" s="368"/>
      <c r="P106" s="368"/>
      <c r="Q106" s="368"/>
      <c r="R106" s="601">
        <f>SUM(N106:Q106)</f>
        <v>0</v>
      </c>
      <c r="S106" s="400"/>
      <c r="T106" s="368"/>
      <c r="U106" s="368"/>
      <c r="V106" s="368"/>
      <c r="W106" s="368"/>
      <c r="X106" s="601">
        <f>SUM(T106:W106)</f>
        <v>0</v>
      </c>
      <c r="Y106" s="400"/>
      <c r="Z106" s="368"/>
      <c r="AA106" s="368"/>
      <c r="AB106" s="368"/>
      <c r="AC106" s="368"/>
      <c r="AD106" s="601">
        <f>SUM(Z106:AC106)</f>
        <v>0</v>
      </c>
      <c r="AE106" s="400"/>
      <c r="AF106" s="368"/>
      <c r="AG106" s="368"/>
      <c r="AH106" s="368"/>
      <c r="AI106" s="368"/>
      <c r="AJ106" s="601">
        <f>SUM(AF106:AI106)</f>
        <v>0</v>
      </c>
      <c r="AK106" s="400"/>
      <c r="AL106" s="224"/>
      <c r="AM106" s="52"/>
    </row>
    <row r="107" spans="1:256" s="131" customFormat="1" ht="5.45" customHeight="1" thickBot="1" x14ac:dyDescent="0.25">
      <c r="A107" s="220"/>
      <c r="B107" s="1297"/>
      <c r="C107" s="225"/>
      <c r="D107" s="226"/>
      <c r="E107" s="227"/>
      <c r="F107" s="348"/>
      <c r="G107" s="355"/>
      <c r="H107" s="228"/>
      <c r="I107" s="228"/>
      <c r="J107" s="228"/>
      <c r="K107" s="228"/>
      <c r="L107" s="403"/>
      <c r="M107" s="404"/>
      <c r="N107" s="228"/>
      <c r="O107" s="228"/>
      <c r="P107" s="228"/>
      <c r="Q107" s="228"/>
      <c r="R107" s="403"/>
      <c r="S107" s="404"/>
      <c r="T107" s="228"/>
      <c r="U107" s="228"/>
      <c r="V107" s="228"/>
      <c r="W107" s="228"/>
      <c r="X107" s="403"/>
      <c r="Y107" s="404"/>
      <c r="Z107" s="228"/>
      <c r="AA107" s="228"/>
      <c r="AB107" s="228"/>
      <c r="AC107" s="228"/>
      <c r="AD107" s="403"/>
      <c r="AE107" s="404"/>
      <c r="AF107" s="228"/>
      <c r="AG107" s="228"/>
      <c r="AH107" s="228"/>
      <c r="AI107" s="228"/>
      <c r="AJ107" s="403"/>
      <c r="AK107" s="404"/>
      <c r="AL107" s="229"/>
      <c r="AM107" s="52"/>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1:256" s="380" customFormat="1" ht="25.5" customHeight="1" x14ac:dyDescent="0.2">
      <c r="A108" s="276">
        <v>0</v>
      </c>
      <c r="B108" s="1301"/>
      <c r="C108" s="1505" t="s">
        <v>158</v>
      </c>
      <c r="D108" s="1506"/>
      <c r="E108" s="1507"/>
      <c r="F108" s="356" t="s">
        <v>62</v>
      </c>
      <c r="G108" s="357">
        <f t="shared" ref="G108:L108" si="16">+G98+G101</f>
        <v>0</v>
      </c>
      <c r="H108" s="357">
        <f t="shared" si="16"/>
        <v>0</v>
      </c>
      <c r="I108" s="357">
        <f t="shared" si="16"/>
        <v>0</v>
      </c>
      <c r="J108" s="357">
        <f t="shared" si="16"/>
        <v>0</v>
      </c>
      <c r="K108" s="357">
        <f t="shared" si="16"/>
        <v>0</v>
      </c>
      <c r="L108" s="357">
        <f t="shared" si="16"/>
        <v>0</v>
      </c>
      <c r="M108" s="378">
        <f>IF(ISERROR(L108/G108),0,L108/G108)</f>
        <v>0</v>
      </c>
      <c r="N108" s="357">
        <f>+N98+N101</f>
        <v>0</v>
      </c>
      <c r="O108" s="357">
        <f>+O98+O101</f>
        <v>0</v>
      </c>
      <c r="P108" s="357">
        <f>+P98+P101</f>
        <v>0</v>
      </c>
      <c r="Q108" s="357">
        <f>+Q98+Q101</f>
        <v>0</v>
      </c>
      <c r="R108" s="357">
        <f>+R98+R101</f>
        <v>0</v>
      </c>
      <c r="S108" s="378">
        <f>IF(ISERROR((+$R108+$L108)/$G108),0,(+$R108+$L108)/$G108)</f>
        <v>0</v>
      </c>
      <c r="T108" s="357">
        <f>+T98+T101</f>
        <v>0</v>
      </c>
      <c r="U108" s="357">
        <f>+U98+U101</f>
        <v>0</v>
      </c>
      <c r="V108" s="357">
        <f>+V98+V101</f>
        <v>0</v>
      </c>
      <c r="W108" s="357">
        <f>+W98+W101</f>
        <v>0</v>
      </c>
      <c r="X108" s="357">
        <f>+X98+X101</f>
        <v>0</v>
      </c>
      <c r="Y108" s="378">
        <f>IF(ISERROR((+$R108+$L108+$X108)/$G108),0,(+$R108+$L108+$X108)/$G108)</f>
        <v>0</v>
      </c>
      <c r="Z108" s="357">
        <f>+Z98+Z101</f>
        <v>0</v>
      </c>
      <c r="AA108" s="357">
        <f>+AA98+AA101</f>
        <v>0</v>
      </c>
      <c r="AB108" s="357">
        <f>+AB98+AB101</f>
        <v>0</v>
      </c>
      <c r="AC108" s="357">
        <f>+AC98+AC101</f>
        <v>0</v>
      </c>
      <c r="AD108" s="357">
        <f>+AD98+AD101</f>
        <v>0</v>
      </c>
      <c r="AE108" s="378">
        <f>IF(ISERROR((+$R108+$L108+$X108+$AD108)/$F108),0,(+$R108+$L108+$X108+$AD108)/$F108)</f>
        <v>0</v>
      </c>
      <c r="AF108" s="357">
        <f>+AF98+AF101</f>
        <v>0</v>
      </c>
      <c r="AG108" s="357">
        <f>+AG98+AG101</f>
        <v>0</v>
      </c>
      <c r="AH108" s="357">
        <f>+AH98+AH101</f>
        <v>0</v>
      </c>
      <c r="AI108" s="357">
        <f>+AI98+AI101</f>
        <v>0</v>
      </c>
      <c r="AJ108" s="357">
        <f>+AJ98+AJ101</f>
        <v>0</v>
      </c>
      <c r="AK108" s="378">
        <f>IF(ISERROR((+$R108+$L108+$X108+$AD108+$AJ108)/$F108),0,(+$R108+$L108+$X108+$AD108+$AJ108)/$F108)</f>
        <v>0</v>
      </c>
      <c r="AL108" s="379"/>
      <c r="AM108" s="207"/>
      <c r="AN108" s="84"/>
      <c r="AO108" s="84"/>
      <c r="AP108" s="84"/>
      <c r="AQ108" s="84"/>
      <c r="AR108" s="84"/>
      <c r="AS108" s="84"/>
      <c r="AT108" s="84"/>
      <c r="AU108" s="84"/>
      <c r="AV108" s="84"/>
      <c r="AW108" s="84"/>
      <c r="AX108" s="84"/>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1:256" s="380" customFormat="1" ht="15.6" customHeight="1" x14ac:dyDescent="0.2">
      <c r="A109" s="277"/>
      <c r="B109" s="1302"/>
      <c r="C109" s="1509" t="s">
        <v>157</v>
      </c>
      <c r="D109" s="1510"/>
      <c r="E109" s="1511"/>
      <c r="F109" s="358"/>
      <c r="G109" s="358">
        <f>IF(ISERROR(G108/G111),0,(G108/G111))</f>
        <v>0</v>
      </c>
      <c r="H109" s="381"/>
      <c r="I109" s="381"/>
      <c r="J109" s="381"/>
      <c r="K109" s="381"/>
      <c r="L109" s="358">
        <f>IF(ISERROR(L108/L111),0,(L108/L111))</f>
        <v>0</v>
      </c>
      <c r="M109" s="382"/>
      <c r="N109" s="381"/>
      <c r="O109" s="381"/>
      <c r="P109" s="381"/>
      <c r="Q109" s="381"/>
      <c r="R109" s="358">
        <f>IF(ISERROR(R108/R111),0,(R108/R111))</f>
        <v>0</v>
      </c>
      <c r="S109" s="382"/>
      <c r="T109" s="381"/>
      <c r="U109" s="381"/>
      <c r="V109" s="381"/>
      <c r="W109" s="381"/>
      <c r="X109" s="358">
        <f>IF(ISERROR(X108/X111),0,(X108/X111))</f>
        <v>0</v>
      </c>
      <c r="Y109" s="382"/>
      <c r="Z109" s="381"/>
      <c r="AA109" s="381"/>
      <c r="AB109" s="381"/>
      <c r="AC109" s="381"/>
      <c r="AD109" s="358">
        <f>IF(ISERROR(AD108/AD111),0,(AD108/AD111))</f>
        <v>0</v>
      </c>
      <c r="AE109" s="382"/>
      <c r="AF109" s="381"/>
      <c r="AG109" s="381"/>
      <c r="AH109" s="381"/>
      <c r="AI109" s="381"/>
      <c r="AJ109" s="358">
        <f>IF(ISERROR(AJ108/AJ111),0,(AJ108/AJ111))</f>
        <v>0</v>
      </c>
      <c r="AK109" s="382"/>
      <c r="AL109" s="383"/>
      <c r="AM109" s="207"/>
      <c r="AN109" s="84"/>
      <c r="AO109" s="84"/>
      <c r="AP109" s="84"/>
      <c r="AQ109" s="84"/>
      <c r="AR109" s="84"/>
      <c r="AS109" s="84"/>
      <c r="AT109" s="84"/>
      <c r="AU109" s="84"/>
      <c r="AV109" s="84"/>
      <c r="AW109" s="84"/>
      <c r="AX109" s="84"/>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1:256" ht="9" customHeight="1" thickBot="1" x14ac:dyDescent="0.25">
      <c r="A110" s="222"/>
      <c r="B110" s="1303"/>
      <c r="C110" s="201"/>
      <c r="D110" s="202"/>
      <c r="E110" s="203"/>
      <c r="F110" s="359"/>
      <c r="G110" s="360"/>
      <c r="H110" s="204"/>
      <c r="I110" s="205"/>
      <c r="J110" s="205"/>
      <c r="K110" s="205"/>
      <c r="L110" s="206"/>
      <c r="M110" s="241"/>
      <c r="N110" s="204"/>
      <c r="O110" s="205"/>
      <c r="P110" s="205"/>
      <c r="Q110" s="205"/>
      <c r="R110" s="206"/>
      <c r="S110" s="241"/>
      <c r="T110" s="204"/>
      <c r="U110" s="205"/>
      <c r="V110" s="205"/>
      <c r="W110" s="205"/>
      <c r="X110" s="206"/>
      <c r="Y110" s="241"/>
      <c r="Z110" s="204"/>
      <c r="AA110" s="205"/>
      <c r="AB110" s="205"/>
      <c r="AC110" s="205"/>
      <c r="AD110" s="206"/>
      <c r="AE110" s="241"/>
      <c r="AF110" s="204"/>
      <c r="AG110" s="205"/>
      <c r="AH110" s="205"/>
      <c r="AI110" s="205"/>
      <c r="AJ110" s="206"/>
      <c r="AK110" s="241"/>
      <c r="AL110" s="223"/>
      <c r="AM110" s="207"/>
    </row>
    <row r="111" spans="1:256" s="374" customFormat="1" ht="28.9" customHeight="1" thickTop="1" thickBot="1" x14ac:dyDescent="0.25">
      <c r="A111" s="899"/>
      <c r="C111" s="283" t="s">
        <v>159</v>
      </c>
      <c r="D111" s="279"/>
      <c r="E111" s="279"/>
      <c r="F111" s="361"/>
      <c r="G111" s="361">
        <f>+G89+G101+G13+G20+G27+G34+G41+G48+G55+G62+G69+G77</f>
        <v>0</v>
      </c>
      <c r="H111" s="361">
        <f>+H108+H86</f>
        <v>0</v>
      </c>
      <c r="I111" s="361">
        <f>+I108+I86</f>
        <v>0</v>
      </c>
      <c r="J111" s="361">
        <f>+J108+J86</f>
        <v>0</v>
      </c>
      <c r="K111" s="361">
        <f>+K108+K86</f>
        <v>0</v>
      </c>
      <c r="L111" s="361">
        <f>+L108+L86</f>
        <v>0</v>
      </c>
      <c r="M111" s="375">
        <f>IF(ISERROR(L111/G111),0,L111/G111)</f>
        <v>0</v>
      </c>
      <c r="N111" s="361">
        <f>+N108+N86</f>
        <v>0</v>
      </c>
      <c r="O111" s="361">
        <f>+O108+O86</f>
        <v>0</v>
      </c>
      <c r="P111" s="361">
        <f>+P108+P86</f>
        <v>0</v>
      </c>
      <c r="Q111" s="361">
        <f>+Q108+Q86</f>
        <v>0</v>
      </c>
      <c r="R111" s="361">
        <f>+R108+R86</f>
        <v>0</v>
      </c>
      <c r="S111" s="376">
        <f>IF(ISERROR((+$R111+$L111)/$G111),0,(+$R111+$L111)/$G111)</f>
        <v>0</v>
      </c>
      <c r="T111" s="361">
        <f>+T108+T86</f>
        <v>0</v>
      </c>
      <c r="U111" s="361">
        <f>+U108+U86</f>
        <v>0</v>
      </c>
      <c r="V111" s="361">
        <f>+V108+V86</f>
        <v>0</v>
      </c>
      <c r="W111" s="361">
        <f>+W108+W86</f>
        <v>0</v>
      </c>
      <c r="X111" s="361">
        <f>+X108+X86</f>
        <v>0</v>
      </c>
      <c r="Y111" s="376">
        <f>IF(ISERROR((+$R111+$L111+$X111)/$G111),0,(+$R111+$L111+$X111)/$G111)</f>
        <v>0</v>
      </c>
      <c r="Z111" s="361">
        <f>+Z108+Z86</f>
        <v>0</v>
      </c>
      <c r="AA111" s="361">
        <f>+AA108+AA86</f>
        <v>0</v>
      </c>
      <c r="AB111" s="361">
        <f>+AB108+AB86</f>
        <v>0</v>
      </c>
      <c r="AC111" s="361">
        <f>+AC108+AC86</f>
        <v>0</v>
      </c>
      <c r="AD111" s="361">
        <f>+AD108+AD86</f>
        <v>0</v>
      </c>
      <c r="AE111" s="376">
        <f>IF(ISERROR((+$R111+$L111+$X111+$AD111)/$F111),0,(+$R111+$L111+$X111+$AD111)/$F111)</f>
        <v>0</v>
      </c>
      <c r="AF111" s="361">
        <f>+AF108+AF86</f>
        <v>0</v>
      </c>
      <c r="AG111" s="361">
        <f>+AG108+AG86</f>
        <v>0</v>
      </c>
      <c r="AH111" s="361">
        <f>+AH108+AH86</f>
        <v>0</v>
      </c>
      <c r="AI111" s="361">
        <f>+AI108+AI86</f>
        <v>0</v>
      </c>
      <c r="AJ111" s="361">
        <f>+AJ108+AJ86</f>
        <v>0</v>
      </c>
      <c r="AK111" s="376">
        <f>IF(ISERROR((+$R111+$L111+$X111+$AD111+$AJ111)/$F111),0,(+$R111+$L111+$X111+$AD111+$AJ111)/$F111)</f>
        <v>0</v>
      </c>
      <c r="AL111" s="900"/>
      <c r="AM111" s="880"/>
      <c r="AN111" s="377"/>
      <c r="AO111" s="377"/>
      <c r="AP111" s="377"/>
      <c r="AQ111" s="377"/>
      <c r="AR111" s="377"/>
      <c r="AS111" s="377"/>
      <c r="AT111" s="377"/>
      <c r="AU111" s="377"/>
      <c r="AV111" s="377"/>
      <c r="AW111" s="377"/>
      <c r="AX111" s="377"/>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1:256" s="1" customFormat="1" ht="15" customHeight="1" thickTop="1" x14ac:dyDescent="0.2">
      <c r="A112" s="116"/>
      <c r="C112" s="230"/>
      <c r="D112" s="106"/>
      <c r="E112" s="106"/>
      <c r="F112" s="4"/>
      <c r="G112" s="4"/>
      <c r="H112" s="107"/>
      <c r="I112" s="106"/>
      <c r="J112" s="106"/>
      <c r="K112" s="230"/>
      <c r="L112" s="21"/>
      <c r="M112" s="407"/>
      <c r="N112" s="108"/>
      <c r="O112" s="108"/>
      <c r="P112" s="108"/>
      <c r="Q112" s="108"/>
      <c r="R112" s="47"/>
      <c r="S112" s="243"/>
      <c r="T112" s="108"/>
      <c r="U112" s="108"/>
      <c r="V112" s="108"/>
      <c r="W112" s="108"/>
      <c r="X112" s="47"/>
      <c r="Y112" s="243"/>
      <c r="Z112" s="47"/>
      <c r="AA112" s="47"/>
      <c r="AB112" s="47"/>
      <c r="AC112" s="47"/>
      <c r="AD112" s="47"/>
      <c r="AE112" s="242"/>
      <c r="AJ112" s="240"/>
      <c r="AK112" s="242"/>
      <c r="AL112" s="117"/>
      <c r="AM112" s="51"/>
      <c r="AN112" s="131"/>
      <c r="AO112" s="131"/>
      <c r="AP112" s="131"/>
      <c r="AQ112" s="131"/>
      <c r="AR112" s="131"/>
      <c r="AS112" s="131"/>
      <c r="AT112" s="131"/>
      <c r="AU112" s="131"/>
      <c r="AV112" s="131"/>
      <c r="AW112" s="131"/>
      <c r="AX112" s="131"/>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1:209" s="1" customFormat="1" ht="38.25" x14ac:dyDescent="0.2">
      <c r="A113" s="1374" t="s">
        <v>376</v>
      </c>
      <c r="B113" s="1375"/>
      <c r="C113" s="1376" t="s">
        <v>377</v>
      </c>
      <c r="D113" s="801"/>
      <c r="E113" s="245" t="s">
        <v>145</v>
      </c>
      <c r="F113" s="245"/>
      <c r="G113" s="800" t="s">
        <v>155</v>
      </c>
      <c r="H113" s="800" t="s">
        <v>93</v>
      </c>
      <c r="I113" s="800" t="s">
        <v>93</v>
      </c>
      <c r="J113" s="800" t="s">
        <v>93</v>
      </c>
      <c r="K113" s="800" t="s">
        <v>93</v>
      </c>
      <c r="L113" s="800" t="s">
        <v>93</v>
      </c>
      <c r="M113" s="800" t="s">
        <v>148</v>
      </c>
      <c r="N113" s="800" t="s">
        <v>93</v>
      </c>
      <c r="O113" s="800" t="s">
        <v>93</v>
      </c>
      <c r="P113" s="800" t="s">
        <v>93</v>
      </c>
      <c r="Q113" s="800" t="s">
        <v>93</v>
      </c>
      <c r="R113" s="800" t="s">
        <v>93</v>
      </c>
      <c r="S113" s="800" t="s">
        <v>147</v>
      </c>
      <c r="T113" s="800" t="s">
        <v>93</v>
      </c>
      <c r="U113" s="800" t="s">
        <v>93</v>
      </c>
      <c r="V113" s="800" t="s">
        <v>93</v>
      </c>
      <c r="W113" s="800" t="s">
        <v>93</v>
      </c>
      <c r="X113" s="800" t="s">
        <v>93</v>
      </c>
      <c r="Y113" s="800" t="s">
        <v>147</v>
      </c>
      <c r="Z113" s="800" t="s">
        <v>93</v>
      </c>
      <c r="AA113" s="800" t="s">
        <v>93</v>
      </c>
      <c r="AB113" s="800" t="s">
        <v>93</v>
      </c>
      <c r="AC113" s="800" t="s">
        <v>93</v>
      </c>
      <c r="AD113" s="800" t="s">
        <v>93</v>
      </c>
      <c r="AE113" s="800" t="s">
        <v>147</v>
      </c>
      <c r="AF113" s="800" t="s">
        <v>93</v>
      </c>
      <c r="AG113" s="800" t="s">
        <v>93</v>
      </c>
      <c r="AH113" s="800" t="s">
        <v>93</v>
      </c>
      <c r="AI113" s="800" t="s">
        <v>93</v>
      </c>
      <c r="AJ113" s="800" t="s">
        <v>93</v>
      </c>
      <c r="AK113" s="800" t="s">
        <v>147</v>
      </c>
      <c r="AL113" s="901" t="s">
        <v>146</v>
      </c>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row>
    <row r="114" spans="1:209" s="1" customFormat="1" ht="24" customHeight="1" x14ac:dyDescent="0.2">
      <c r="A114" s="116"/>
      <c r="C114" s="575" t="s">
        <v>142</v>
      </c>
      <c r="D114" s="4"/>
      <c r="E114" s="340">
        <f>IF(ISERROR($G114/$G$111),0,($G114/$G$111))</f>
        <v>0</v>
      </c>
      <c r="F114" s="362"/>
      <c r="G114" s="601">
        <f>+L114+R114+X114+AD114+AJ114</f>
        <v>0</v>
      </c>
      <c r="H114" s="366"/>
      <c r="I114" s="366"/>
      <c r="J114" s="366"/>
      <c r="K114" s="366"/>
      <c r="L114" s="601">
        <f>SUM(H114:K114)</f>
        <v>0</v>
      </c>
      <c r="M114" s="396"/>
      <c r="N114" s="366"/>
      <c r="O114" s="366"/>
      <c r="P114" s="366"/>
      <c r="Q114" s="366"/>
      <c r="R114" s="601">
        <f>SUM(N114:Q114)</f>
        <v>0</v>
      </c>
      <c r="S114" s="396"/>
      <c r="T114" s="366"/>
      <c r="U114" s="366"/>
      <c r="V114" s="366"/>
      <c r="W114" s="366"/>
      <c r="X114" s="601">
        <f>SUM(T114:W114)</f>
        <v>0</v>
      </c>
      <c r="Y114" s="396"/>
      <c r="Z114" s="366"/>
      <c r="AA114" s="366"/>
      <c r="AB114" s="366"/>
      <c r="AC114" s="366"/>
      <c r="AD114" s="601">
        <f>SUM(Z114:AC114)</f>
        <v>0</v>
      </c>
      <c r="AE114" s="396"/>
      <c r="AF114" s="366"/>
      <c r="AG114" s="366"/>
      <c r="AH114" s="366"/>
      <c r="AI114" s="366"/>
      <c r="AJ114" s="601">
        <f>SUM(AF114:AI114)</f>
        <v>0</v>
      </c>
      <c r="AK114" s="396"/>
      <c r="AL114" s="218"/>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row>
    <row r="115" spans="1:209" s="1" customFormat="1" ht="23.45" customHeight="1" x14ac:dyDescent="0.2">
      <c r="A115" s="116"/>
      <c r="C115" s="575" t="s">
        <v>141</v>
      </c>
      <c r="D115" s="106"/>
      <c r="E115" s="340">
        <f>IF(ISERROR($G115/$G$111),0,($G115/$G$111))</f>
        <v>0</v>
      </c>
      <c r="F115" s="362"/>
      <c r="G115" s="601">
        <f>+L115+R115+X115+AD115+AJ115</f>
        <v>0</v>
      </c>
      <c r="H115" s="366"/>
      <c r="I115" s="366"/>
      <c r="J115" s="366"/>
      <c r="K115" s="366"/>
      <c r="L115" s="601">
        <f>SUM(H115:K115)</f>
        <v>0</v>
      </c>
      <c r="M115" s="396"/>
      <c r="N115" s="366"/>
      <c r="O115" s="366"/>
      <c r="P115" s="366"/>
      <c r="Q115" s="366"/>
      <c r="R115" s="601">
        <f>SUM(N115:Q115)</f>
        <v>0</v>
      </c>
      <c r="S115" s="396"/>
      <c r="T115" s="366"/>
      <c r="U115" s="366"/>
      <c r="V115" s="366"/>
      <c r="W115" s="366"/>
      <c r="X115" s="601">
        <f>SUM(T115:W115)</f>
        <v>0</v>
      </c>
      <c r="Y115" s="396"/>
      <c r="Z115" s="366"/>
      <c r="AA115" s="366"/>
      <c r="AB115" s="366"/>
      <c r="AC115" s="366"/>
      <c r="AD115" s="601">
        <f>SUM(Z115:AC115)</f>
        <v>0</v>
      </c>
      <c r="AE115" s="396"/>
      <c r="AF115" s="366"/>
      <c r="AG115" s="366"/>
      <c r="AH115" s="366"/>
      <c r="AI115" s="366"/>
      <c r="AJ115" s="601">
        <f>SUM(AF115:AI115)</f>
        <v>0</v>
      </c>
      <c r="AK115" s="396"/>
      <c r="AL115" s="219"/>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row>
    <row r="116" spans="1:209" s="1" customFormat="1" ht="24.6" customHeight="1" x14ac:dyDescent="0.2">
      <c r="A116" s="116"/>
      <c r="C116" s="575" t="s">
        <v>143</v>
      </c>
      <c r="D116" s="106"/>
      <c r="E116" s="340">
        <f>IF(ISERROR($G116/$G$111),0,($G116/$G$111))</f>
        <v>0</v>
      </c>
      <c r="F116" s="362"/>
      <c r="G116" s="601">
        <f>+L116+R116+X116+AD116+AJ116</f>
        <v>0</v>
      </c>
      <c r="H116" s="366"/>
      <c r="I116" s="366"/>
      <c r="J116" s="366"/>
      <c r="K116" s="366"/>
      <c r="L116" s="601">
        <f>SUM(H116:K116)</f>
        <v>0</v>
      </c>
      <c r="M116" s="396"/>
      <c r="N116" s="366"/>
      <c r="O116" s="366"/>
      <c r="P116" s="366"/>
      <c r="Q116" s="366"/>
      <c r="R116" s="601">
        <f>SUM(N116:Q116)</f>
        <v>0</v>
      </c>
      <c r="S116" s="396"/>
      <c r="T116" s="366"/>
      <c r="U116" s="366"/>
      <c r="V116" s="366"/>
      <c r="W116" s="366"/>
      <c r="X116" s="601">
        <f>SUM(T116:W116)</f>
        <v>0</v>
      </c>
      <c r="Y116" s="396"/>
      <c r="Z116" s="366"/>
      <c r="AA116" s="366"/>
      <c r="AB116" s="366"/>
      <c r="AC116" s="366"/>
      <c r="AD116" s="601">
        <f>SUM(Z116:AC116)</f>
        <v>0</v>
      </c>
      <c r="AE116" s="396"/>
      <c r="AF116" s="366"/>
      <c r="AG116" s="366"/>
      <c r="AH116" s="366"/>
      <c r="AI116" s="366"/>
      <c r="AJ116" s="601">
        <f>SUM(AF116:AI116)</f>
        <v>0</v>
      </c>
      <c r="AK116" s="396"/>
      <c r="AL116" s="219"/>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row>
    <row r="117" spans="1:209" s="1" customFormat="1" ht="24" customHeight="1" thickBot="1" x14ac:dyDescent="0.25">
      <c r="A117" s="116"/>
      <c r="C117" s="575" t="s">
        <v>166</v>
      </c>
      <c r="D117" s="106"/>
      <c r="E117" s="340">
        <f>IF(ISERROR($G117/$G$111),0,($G117/$G$111))</f>
        <v>0</v>
      </c>
      <c r="F117" s="362"/>
      <c r="G117" s="606">
        <f>+L117+R117+X117+AD117+AJ117</f>
        <v>0</v>
      </c>
      <c r="H117" s="366"/>
      <c r="I117" s="366"/>
      <c r="J117" s="366"/>
      <c r="K117" s="366"/>
      <c r="L117" s="606">
        <f>SUM(H117:K117)</f>
        <v>0</v>
      </c>
      <c r="M117" s="396"/>
      <c r="N117" s="366"/>
      <c r="O117" s="366"/>
      <c r="P117" s="366"/>
      <c r="Q117" s="366"/>
      <c r="R117" s="606">
        <f>SUM(N117:Q117)</f>
        <v>0</v>
      </c>
      <c r="S117" s="396"/>
      <c r="T117" s="366"/>
      <c r="U117" s="366"/>
      <c r="V117" s="366"/>
      <c r="W117" s="366"/>
      <c r="X117" s="606">
        <f>SUM(T117:W117)</f>
        <v>0</v>
      </c>
      <c r="Y117" s="396"/>
      <c r="Z117" s="366"/>
      <c r="AA117" s="366"/>
      <c r="AB117" s="366"/>
      <c r="AC117" s="366"/>
      <c r="AD117" s="606">
        <f>SUM(Z117:AC117)</f>
        <v>0</v>
      </c>
      <c r="AE117" s="396"/>
      <c r="AF117" s="366"/>
      <c r="AG117" s="366"/>
      <c r="AH117" s="366"/>
      <c r="AI117" s="366"/>
      <c r="AJ117" s="606">
        <f>SUM(AF117:AI117)</f>
        <v>0</v>
      </c>
      <c r="AK117" s="396"/>
      <c r="AL117" s="219"/>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row>
    <row r="118" spans="1:209" s="240" customFormat="1" ht="15" customHeight="1" x14ac:dyDescent="0.2">
      <c r="A118" s="902"/>
      <c r="B118" s="1304"/>
      <c r="C118" s="239" t="s">
        <v>144</v>
      </c>
      <c r="D118" s="238"/>
      <c r="E118" s="341">
        <f>IF(ISERROR($G118/$G$111),0,($G118/$G$111))</f>
        <v>0</v>
      </c>
      <c r="F118" s="364"/>
      <c r="G118" s="607">
        <f t="shared" ref="G118:AJ118" si="17">SUM(G114:G117)</f>
        <v>0</v>
      </c>
      <c r="H118" s="624">
        <f t="shared" si="17"/>
        <v>0</v>
      </c>
      <c r="I118" s="625">
        <f t="shared" si="17"/>
        <v>0</v>
      </c>
      <c r="J118" s="625">
        <f t="shared" si="17"/>
        <v>0</v>
      </c>
      <c r="K118" s="626">
        <f t="shared" si="17"/>
        <v>0</v>
      </c>
      <c r="L118" s="607">
        <f t="shared" si="17"/>
        <v>0</v>
      </c>
      <c r="M118" s="370">
        <f>IF(ISERROR(L118/L111),0,(L118/L111))</f>
        <v>0</v>
      </c>
      <c r="N118" s="624">
        <f t="shared" si="17"/>
        <v>0</v>
      </c>
      <c r="O118" s="625">
        <f t="shared" si="17"/>
        <v>0</v>
      </c>
      <c r="P118" s="625">
        <f t="shared" si="17"/>
        <v>0</v>
      </c>
      <c r="Q118" s="626">
        <f t="shared" si="17"/>
        <v>0</v>
      </c>
      <c r="R118" s="607">
        <f t="shared" si="17"/>
        <v>0</v>
      </c>
      <c r="S118" s="371">
        <f>IF(ISERROR(R118/R111),0,(R118/R111))</f>
        <v>0</v>
      </c>
      <c r="T118" s="624">
        <f t="shared" si="17"/>
        <v>0</v>
      </c>
      <c r="U118" s="625">
        <f t="shared" si="17"/>
        <v>0</v>
      </c>
      <c r="V118" s="625">
        <f t="shared" si="17"/>
        <v>0</v>
      </c>
      <c r="W118" s="626">
        <f t="shared" si="17"/>
        <v>0</v>
      </c>
      <c r="X118" s="607">
        <f t="shared" si="17"/>
        <v>0</v>
      </c>
      <c r="Y118" s="371">
        <f>IF(ISERROR(X118/X111),0,(X118/X111))</f>
        <v>0</v>
      </c>
      <c r="Z118" s="624">
        <f t="shared" si="17"/>
        <v>0</v>
      </c>
      <c r="AA118" s="625">
        <f t="shared" si="17"/>
        <v>0</v>
      </c>
      <c r="AB118" s="625">
        <f t="shared" si="17"/>
        <v>0</v>
      </c>
      <c r="AC118" s="626">
        <f t="shared" si="17"/>
        <v>0</v>
      </c>
      <c r="AD118" s="607">
        <f t="shared" si="17"/>
        <v>0</v>
      </c>
      <c r="AE118" s="371">
        <f>IF(ISERROR(AD118/AD111),0,(AD118/AD111))</f>
        <v>0</v>
      </c>
      <c r="AF118" s="624">
        <f t="shared" si="17"/>
        <v>0</v>
      </c>
      <c r="AG118" s="625">
        <f t="shared" si="17"/>
        <v>0</v>
      </c>
      <c r="AH118" s="625">
        <f t="shared" si="17"/>
        <v>0</v>
      </c>
      <c r="AI118" s="626">
        <f t="shared" si="17"/>
        <v>0</v>
      </c>
      <c r="AJ118" s="607">
        <f t="shared" si="17"/>
        <v>0</v>
      </c>
      <c r="AK118" s="371">
        <f>IF(ISERROR(AJ118/AJ111),0,(AJ118/AJ111))</f>
        <v>0</v>
      </c>
      <c r="AL118" s="903"/>
      <c r="AN118" s="285"/>
      <c r="AO118" s="285"/>
      <c r="AP118" s="285"/>
      <c r="AQ118" s="285"/>
      <c r="AR118" s="285"/>
      <c r="AS118" s="285"/>
      <c r="AT118" s="285"/>
      <c r="AU118" s="285"/>
      <c r="AV118" s="285"/>
      <c r="AW118" s="285"/>
      <c r="AX118" s="285"/>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row>
    <row r="119" spans="1:209" s="1" customFormat="1" ht="15" customHeight="1" thickBot="1" x14ac:dyDescent="0.25">
      <c r="A119" s="116"/>
      <c r="C119" s="230"/>
      <c r="D119" s="106"/>
      <c r="E119" s="342"/>
      <c r="F119" s="362"/>
      <c r="G119" s="363"/>
      <c r="H119" s="63"/>
      <c r="I119" s="63"/>
      <c r="J119" s="63"/>
      <c r="K119" s="63"/>
      <c r="L119" s="28"/>
      <c r="M119" s="396"/>
      <c r="N119" s="63"/>
      <c r="O119" s="63"/>
      <c r="P119" s="63"/>
      <c r="Q119" s="63"/>
      <c r="R119" s="28"/>
      <c r="S119" s="396"/>
      <c r="T119" s="63"/>
      <c r="U119" s="63"/>
      <c r="V119" s="63"/>
      <c r="W119" s="63"/>
      <c r="X119" s="28"/>
      <c r="Y119" s="396"/>
      <c r="Z119" s="63"/>
      <c r="AA119" s="63"/>
      <c r="AB119" s="63"/>
      <c r="AC119" s="63"/>
      <c r="AD119" s="28"/>
      <c r="AE119" s="396"/>
      <c r="AF119" s="63"/>
      <c r="AG119" s="63"/>
      <c r="AH119" s="63"/>
      <c r="AI119" s="63"/>
      <c r="AJ119" s="28"/>
      <c r="AK119" s="396"/>
      <c r="AL119" s="904"/>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row>
    <row r="120" spans="1:209" s="372" customFormat="1" ht="15" customHeight="1" x14ac:dyDescent="0.2">
      <c r="A120" s="905"/>
      <c r="B120" s="1305"/>
      <c r="C120" s="570" t="s">
        <v>156</v>
      </c>
      <c r="D120" s="278"/>
      <c r="E120" s="341">
        <f>IF(ISERROR($G120/$G$111),0,($G120/$G$111))</f>
        <v>0</v>
      </c>
      <c r="F120" s="365"/>
      <c r="G120" s="365">
        <f t="shared" ref="G120:L120" si="18">+G111-G118</f>
        <v>0</v>
      </c>
      <c r="H120" s="627">
        <f t="shared" si="18"/>
        <v>0</v>
      </c>
      <c r="I120" s="628">
        <f t="shared" si="18"/>
        <v>0</v>
      </c>
      <c r="J120" s="628">
        <f t="shared" si="18"/>
        <v>0</v>
      </c>
      <c r="K120" s="629">
        <f t="shared" si="18"/>
        <v>0</v>
      </c>
      <c r="L120" s="369">
        <f t="shared" si="18"/>
        <v>0</v>
      </c>
      <c r="M120" s="370" t="e">
        <f>+L120/L111</f>
        <v>#DIV/0!</v>
      </c>
      <c r="N120" s="627">
        <f>+N111-N118</f>
        <v>0</v>
      </c>
      <c r="O120" s="628">
        <f>+O111-O118</f>
        <v>0</v>
      </c>
      <c r="P120" s="628">
        <f>+P111-P118</f>
        <v>0</v>
      </c>
      <c r="Q120" s="629">
        <f>+Q111-Q118</f>
        <v>0</v>
      </c>
      <c r="R120" s="369">
        <f>+R111-R118</f>
        <v>0</v>
      </c>
      <c r="S120" s="371" t="e">
        <f>(+$R120+$L120)/($R$111+$L$111)</f>
        <v>#DIV/0!</v>
      </c>
      <c r="T120" s="627">
        <f>+T111-T118</f>
        <v>0</v>
      </c>
      <c r="U120" s="628">
        <f>+U111-U118</f>
        <v>0</v>
      </c>
      <c r="V120" s="628">
        <f>+V111-V118</f>
        <v>0</v>
      </c>
      <c r="W120" s="629">
        <f>+W111-W118</f>
        <v>0</v>
      </c>
      <c r="X120" s="369">
        <f>+X111-X118</f>
        <v>0</v>
      </c>
      <c r="Y120" s="371" t="e">
        <f>(+$X120+$R120+$L120)/(+$X$111+$R$111+$L$111)</f>
        <v>#DIV/0!</v>
      </c>
      <c r="Z120" s="627">
        <f>+Z111-Z118</f>
        <v>0</v>
      </c>
      <c r="AA120" s="628">
        <f>+AA111-AA118</f>
        <v>0</v>
      </c>
      <c r="AB120" s="628">
        <f>+AB111-AB118</f>
        <v>0</v>
      </c>
      <c r="AC120" s="629">
        <f>+AC111-AC118</f>
        <v>0</v>
      </c>
      <c r="AD120" s="369">
        <f>+AD111-AD118</f>
        <v>0</v>
      </c>
      <c r="AE120" s="371" t="e">
        <f>(+$AD120+$X120+$R120+$L120)/(+$AD$111+$X$111+$R$111+$L$111)</f>
        <v>#DIV/0!</v>
      </c>
      <c r="AF120" s="627">
        <f>+AF111-AF118</f>
        <v>0</v>
      </c>
      <c r="AG120" s="628">
        <f>+AG111-AG118</f>
        <v>0</v>
      </c>
      <c r="AH120" s="628">
        <f>+AH111-AH118</f>
        <v>0</v>
      </c>
      <c r="AI120" s="629">
        <f>+AI111-AI118</f>
        <v>0</v>
      </c>
      <c r="AJ120" s="369">
        <f>+AJ111-AJ118</f>
        <v>0</v>
      </c>
      <c r="AK120" s="371" t="e">
        <f>(+$AJ120+$AD120+$X120+$R120+$L120)/(+$AJ$111+$AD$111+$X$111+$R$111+$L$111)</f>
        <v>#DIV/0!</v>
      </c>
      <c r="AL120" s="906"/>
      <c r="AN120" s="373"/>
      <c r="AO120" s="373"/>
      <c r="AP120" s="373"/>
      <c r="AQ120" s="373"/>
      <c r="AR120" s="373"/>
      <c r="AS120" s="373"/>
      <c r="AT120" s="373"/>
      <c r="AU120" s="373"/>
      <c r="AV120" s="373"/>
      <c r="AW120" s="373"/>
      <c r="AX120" s="373"/>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row>
    <row r="121" spans="1:209" s="1" customFormat="1" ht="15" customHeight="1" thickBot="1" x14ac:dyDescent="0.25">
      <c r="A121" s="124"/>
      <c r="B121" s="125"/>
      <c r="C121" s="231"/>
      <c r="D121" s="232"/>
      <c r="E121" s="232"/>
      <c r="F121" s="232"/>
      <c r="G121" s="232"/>
      <c r="H121" s="233"/>
      <c r="I121" s="232"/>
      <c r="J121" s="232"/>
      <c r="K121" s="231"/>
      <c r="L121" s="234"/>
      <c r="M121" s="235"/>
      <c r="N121" s="235"/>
      <c r="O121" s="235"/>
      <c r="P121" s="235"/>
      <c r="Q121" s="235"/>
      <c r="R121" s="235"/>
      <c r="S121" s="234"/>
      <c r="T121" s="235"/>
      <c r="U121" s="235"/>
      <c r="V121" s="235"/>
      <c r="W121" s="235"/>
      <c r="X121" s="235"/>
      <c r="Y121" s="236"/>
      <c r="Z121" s="237"/>
      <c r="AA121" s="237"/>
      <c r="AB121" s="237"/>
      <c r="AC121" s="237"/>
      <c r="AD121" s="237"/>
      <c r="AE121" s="125"/>
      <c r="AF121" s="125"/>
      <c r="AG121" s="125"/>
      <c r="AH121" s="125"/>
      <c r="AI121" s="125"/>
      <c r="AJ121" s="125"/>
      <c r="AK121" s="125"/>
      <c r="AL121" s="907"/>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row>
    <row r="122" spans="1:209" s="286" customFormat="1" ht="15" customHeight="1" thickBot="1" x14ac:dyDescent="0.25">
      <c r="C122" s="287" t="s">
        <v>163</v>
      </c>
      <c r="D122" s="288"/>
      <c r="E122" s="288"/>
      <c r="F122" s="288"/>
      <c r="G122" s="288">
        <f t="shared" ref="G122:L122" si="19">+G120+G118-G111</f>
        <v>0</v>
      </c>
      <c r="H122" s="288">
        <f t="shared" si="19"/>
        <v>0</v>
      </c>
      <c r="I122" s="288">
        <f t="shared" si="19"/>
        <v>0</v>
      </c>
      <c r="J122" s="288">
        <f t="shared" si="19"/>
        <v>0</v>
      </c>
      <c r="K122" s="288">
        <f t="shared" si="19"/>
        <v>0</v>
      </c>
      <c r="L122" s="288">
        <f t="shared" si="19"/>
        <v>0</v>
      </c>
      <c r="M122" s="288"/>
      <c r="N122" s="288">
        <f>+N120+N118-N111</f>
        <v>0</v>
      </c>
      <c r="O122" s="288">
        <f>+O120+O118-O111</f>
        <v>0</v>
      </c>
      <c r="P122" s="288">
        <f>+P120+P118-P111</f>
        <v>0</v>
      </c>
      <c r="Q122" s="288">
        <f>+Q120+Q118-Q111</f>
        <v>0</v>
      </c>
      <c r="R122" s="288">
        <f>+R120+R118-R111</f>
        <v>0</v>
      </c>
      <c r="S122" s="288"/>
      <c r="T122" s="288">
        <f>+T120+T118-T111</f>
        <v>0</v>
      </c>
      <c r="U122" s="288">
        <f>+U120+U118-U111</f>
        <v>0</v>
      </c>
      <c r="V122" s="288">
        <f>+V120+V118-V111</f>
        <v>0</v>
      </c>
      <c r="W122" s="288">
        <f>+W120+W118-W111</f>
        <v>0</v>
      </c>
      <c r="X122" s="288">
        <f>+X120+X118-X111</f>
        <v>0</v>
      </c>
      <c r="Y122" s="288"/>
      <c r="Z122" s="288">
        <f>+Z120+Z118-Z111</f>
        <v>0</v>
      </c>
      <c r="AA122" s="288">
        <f>+AA120+AA118-AA111</f>
        <v>0</v>
      </c>
      <c r="AB122" s="288">
        <f>+AB120+AB118-AB111</f>
        <v>0</v>
      </c>
      <c r="AC122" s="288">
        <f>+AC120+AC118-AC111</f>
        <v>0</v>
      </c>
      <c r="AD122" s="288">
        <f>+AD120+AD118-AD111</f>
        <v>0</v>
      </c>
      <c r="AE122" s="288"/>
      <c r="AF122" s="288">
        <f>+AF120+AF118-AF111</f>
        <v>0</v>
      </c>
      <c r="AG122" s="288">
        <f>+AG120+AG118-AG111</f>
        <v>0</v>
      </c>
      <c r="AH122" s="288">
        <f>+AH120+AH118-AH111</f>
        <v>0</v>
      </c>
      <c r="AI122" s="288">
        <f>+AI120+AI118-AI111</f>
        <v>0</v>
      </c>
      <c r="AJ122" s="288">
        <f>+AJ120+AJ118-AJ111</f>
        <v>0</v>
      </c>
      <c r="AN122" s="289"/>
      <c r="AO122" s="289"/>
      <c r="AP122" s="289"/>
      <c r="AQ122" s="289"/>
      <c r="AR122" s="289"/>
      <c r="AS122" s="289"/>
      <c r="AT122" s="289"/>
      <c r="AU122" s="289"/>
      <c r="AV122" s="289"/>
      <c r="AW122" s="289"/>
      <c r="AX122" s="289"/>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row>
    <row r="123" spans="1:209" ht="13.5" customHeight="1" thickTop="1" x14ac:dyDescent="0.2">
      <c r="A123" s="31"/>
      <c r="B123" s="1306"/>
      <c r="C123" s="1477" t="s">
        <v>320</v>
      </c>
      <c r="D123" s="1494" t="s">
        <v>69</v>
      </c>
      <c r="E123" s="1495"/>
      <c r="F123" s="1493" t="s">
        <v>52</v>
      </c>
      <c r="G123" s="113"/>
      <c r="H123" s="32"/>
      <c r="I123" s="2"/>
      <c r="J123" s="2"/>
      <c r="K123" s="2"/>
      <c r="L123" s="13"/>
      <c r="M123" s="57"/>
      <c r="N123" s="2"/>
      <c r="O123" s="2"/>
      <c r="P123" s="2"/>
      <c r="Q123" s="2"/>
      <c r="R123" s="13"/>
      <c r="S123" s="57"/>
      <c r="T123" s="2"/>
      <c r="U123" s="2"/>
      <c r="V123" s="2"/>
      <c r="W123" s="2"/>
      <c r="X123" s="13"/>
      <c r="Y123" s="57"/>
      <c r="Z123" s="1"/>
    </row>
    <row r="124" spans="1:209" x14ac:dyDescent="0.2">
      <c r="A124" s="33"/>
      <c r="B124" s="1"/>
      <c r="C124" s="1478"/>
      <c r="D124" s="1496"/>
      <c r="E124" s="1497"/>
      <c r="F124" s="1478"/>
      <c r="G124" s="114"/>
      <c r="H124" s="34"/>
      <c r="I124" s="2"/>
      <c r="J124" s="2"/>
      <c r="K124" s="2"/>
      <c r="L124" s="13"/>
      <c r="M124" s="57"/>
      <c r="N124" s="2"/>
      <c r="O124" s="2"/>
      <c r="P124" s="2"/>
      <c r="Q124" s="2"/>
      <c r="R124" s="13"/>
      <c r="S124" s="57"/>
      <c r="T124" s="2"/>
      <c r="U124" s="2"/>
      <c r="V124" s="2"/>
      <c r="W124" s="2"/>
      <c r="X124" s="13"/>
      <c r="Y124" s="57"/>
      <c r="Z124" s="1"/>
    </row>
    <row r="125" spans="1:209" x14ac:dyDescent="0.2">
      <c r="A125" s="33"/>
      <c r="B125" s="1"/>
      <c r="C125" s="1479"/>
      <c r="D125" s="1498"/>
      <c r="E125" s="1499"/>
      <c r="F125" s="1479"/>
      <c r="G125" s="114"/>
      <c r="H125" s="34"/>
      <c r="I125" s="2"/>
      <c r="J125" s="2"/>
      <c r="K125" s="2"/>
      <c r="L125" s="13"/>
      <c r="M125" s="57"/>
      <c r="N125" s="2"/>
      <c r="O125" s="2"/>
      <c r="P125" s="2"/>
      <c r="Q125" s="2"/>
      <c r="R125" s="13"/>
      <c r="S125" s="57"/>
      <c r="T125" s="2"/>
      <c r="U125" s="2"/>
      <c r="V125" s="2"/>
      <c r="W125" s="2"/>
      <c r="X125" s="13"/>
      <c r="Y125" s="57"/>
      <c r="Z125" s="1"/>
    </row>
    <row r="126" spans="1:209" x14ac:dyDescent="0.2">
      <c r="A126" s="33"/>
      <c r="B126" s="1"/>
      <c r="C126" s="17" t="s">
        <v>76</v>
      </c>
      <c r="D126" s="1"/>
      <c r="E126" s="1"/>
      <c r="F126" s="1"/>
      <c r="G126" s="1"/>
      <c r="H126" s="34"/>
      <c r="I126" s="2"/>
      <c r="J126" s="2"/>
      <c r="K126" s="2"/>
      <c r="L126" s="13"/>
      <c r="M126" s="57"/>
      <c r="N126" s="2"/>
      <c r="O126" s="2"/>
      <c r="P126" s="2"/>
      <c r="Q126" s="2"/>
      <c r="R126" s="13"/>
      <c r="S126" s="57"/>
      <c r="T126" s="2"/>
      <c r="U126" s="2"/>
      <c r="V126" s="2"/>
      <c r="W126" s="2"/>
      <c r="X126" s="13"/>
      <c r="Y126" s="57"/>
      <c r="Z126" s="1"/>
    </row>
    <row r="127" spans="1:209" x14ac:dyDescent="0.2">
      <c r="A127" s="33"/>
      <c r="B127" s="1"/>
      <c r="C127" s="547" t="s">
        <v>204</v>
      </c>
      <c r="D127" s="67" t="s">
        <v>21</v>
      </c>
      <c r="E127" s="67">
        <f>+D89</f>
        <v>0</v>
      </c>
      <c r="F127" s="71">
        <f>+L120+SUM(N120:O120)</f>
        <v>0</v>
      </c>
      <c r="G127" s="71"/>
      <c r="H127" s="34"/>
      <c r="I127" s="2"/>
      <c r="J127" s="2"/>
      <c r="K127" s="2"/>
      <c r="L127" s="13"/>
      <c r="M127" s="57"/>
      <c r="N127" s="2"/>
      <c r="O127" s="2"/>
      <c r="P127" s="2"/>
      <c r="Q127" s="2"/>
      <c r="R127" s="13"/>
      <c r="S127" s="57"/>
      <c r="T127" s="2"/>
      <c r="U127" s="2"/>
      <c r="V127" s="2"/>
      <c r="W127" s="2"/>
      <c r="X127" s="13"/>
      <c r="Y127" s="57"/>
      <c r="Z127" s="1"/>
    </row>
    <row r="128" spans="1:209" x14ac:dyDescent="0.2">
      <c r="A128" s="33"/>
      <c r="B128" s="1"/>
      <c r="C128" s="51"/>
      <c r="D128" s="67"/>
      <c r="E128" s="67"/>
      <c r="F128" s="64"/>
      <c r="G128" s="64"/>
      <c r="H128" s="34"/>
      <c r="I128" s="2"/>
      <c r="J128" s="2"/>
      <c r="K128" s="2"/>
      <c r="L128" s="13"/>
      <c r="M128" s="57"/>
      <c r="N128" s="2"/>
      <c r="O128" s="2"/>
      <c r="P128" s="2"/>
      <c r="Q128" s="2"/>
      <c r="R128" s="13"/>
      <c r="S128" s="57"/>
      <c r="T128" s="2"/>
      <c r="U128" s="2"/>
      <c r="V128" s="2"/>
      <c r="W128" s="2"/>
      <c r="X128" s="13"/>
      <c r="Y128" s="57"/>
      <c r="Z128" s="1"/>
    </row>
    <row r="129" spans="1:26" x14ac:dyDescent="0.2">
      <c r="A129" s="33"/>
      <c r="B129" s="1"/>
      <c r="C129" s="17" t="s">
        <v>77</v>
      </c>
      <c r="D129" s="67"/>
      <c r="E129" s="67"/>
      <c r="F129" s="64"/>
      <c r="G129" s="64"/>
      <c r="H129" s="34"/>
      <c r="I129" s="2"/>
      <c r="J129" s="2"/>
      <c r="K129" s="2"/>
      <c r="L129" s="13"/>
      <c r="M129" s="57"/>
      <c r="N129" s="2"/>
      <c r="O129" s="2"/>
      <c r="P129" s="2"/>
      <c r="Q129" s="2"/>
      <c r="R129" s="13"/>
      <c r="S129" s="57"/>
      <c r="T129" s="2"/>
      <c r="U129" s="2"/>
      <c r="V129" s="2"/>
      <c r="W129" s="2"/>
      <c r="X129" s="13"/>
      <c r="Y129" s="57"/>
      <c r="Z129" s="1"/>
    </row>
    <row r="130" spans="1:26" x14ac:dyDescent="0.2">
      <c r="A130" s="33"/>
      <c r="B130" s="1"/>
      <c r="C130" s="554" t="s">
        <v>78</v>
      </c>
      <c r="D130" s="67" t="s">
        <v>22</v>
      </c>
      <c r="E130" s="128">
        <f>DATE(YEAR(E127)+1,MONTH(E127)+6,DAY(E127)-1)</f>
        <v>546</v>
      </c>
      <c r="F130" s="71">
        <f>SUM(P120:Q120)+SUM(T120:U120)</f>
        <v>0</v>
      </c>
      <c r="G130" s="71"/>
      <c r="H130" s="34"/>
      <c r="I130" s="2"/>
      <c r="J130" s="2"/>
      <c r="K130" s="2"/>
      <c r="L130" s="13"/>
      <c r="M130" s="57"/>
      <c r="N130" s="2"/>
      <c r="O130" s="2"/>
      <c r="P130" s="2"/>
      <c r="Q130" s="2"/>
      <c r="R130" s="13"/>
      <c r="S130" s="57"/>
      <c r="T130" s="2"/>
      <c r="U130" s="2"/>
      <c r="V130" s="2"/>
      <c r="W130" s="2"/>
      <c r="X130" s="13"/>
      <c r="Y130" s="57"/>
      <c r="Z130" s="1"/>
    </row>
    <row r="131" spans="1:26" x14ac:dyDescent="0.2">
      <c r="A131" s="33"/>
      <c r="B131" s="1"/>
      <c r="C131" s="51"/>
      <c r="D131" s="67"/>
      <c r="E131" s="67"/>
      <c r="F131" s="64"/>
      <c r="G131" s="64"/>
      <c r="H131" s="34"/>
      <c r="I131" s="2"/>
      <c r="J131" s="2"/>
      <c r="K131" s="2"/>
      <c r="L131" s="13"/>
      <c r="M131" s="57"/>
      <c r="N131" s="2"/>
      <c r="O131" s="2"/>
      <c r="P131" s="2"/>
      <c r="Q131" s="2"/>
      <c r="R131" s="13"/>
      <c r="S131" s="57"/>
      <c r="T131" s="2"/>
      <c r="U131" s="2"/>
      <c r="V131" s="2"/>
      <c r="W131" s="2"/>
      <c r="X131" s="13"/>
      <c r="Y131" s="57"/>
      <c r="Z131" s="1"/>
    </row>
    <row r="132" spans="1:26" x14ac:dyDescent="0.2">
      <c r="A132" s="33"/>
      <c r="B132" s="1"/>
      <c r="C132" s="17" t="s">
        <v>79</v>
      </c>
      <c r="D132" s="67"/>
      <c r="E132" s="67"/>
      <c r="F132" s="64"/>
      <c r="G132" s="64"/>
      <c r="H132" s="34"/>
      <c r="I132" s="2"/>
      <c r="J132" s="2"/>
      <c r="K132" s="2"/>
      <c r="L132" s="13"/>
      <c r="M132" s="57"/>
      <c r="N132" s="2"/>
      <c r="O132" s="2"/>
      <c r="P132" s="2"/>
      <c r="Q132" s="2"/>
      <c r="R132" s="13"/>
      <c r="S132" s="57"/>
      <c r="T132" s="2"/>
      <c r="U132" s="2"/>
      <c r="V132" s="2"/>
      <c r="W132" s="2"/>
      <c r="X132" s="13"/>
      <c r="Y132" s="57"/>
      <c r="Z132" s="1"/>
    </row>
    <row r="133" spans="1:26" x14ac:dyDescent="0.2">
      <c r="A133" s="33"/>
      <c r="B133" s="1"/>
      <c r="C133" s="51" t="s">
        <v>78</v>
      </c>
      <c r="D133" s="67" t="s">
        <v>22</v>
      </c>
      <c r="E133" s="128">
        <f>DATE(YEAR(E130)+1,MONTH(E130),DAY(E130))</f>
        <v>911</v>
      </c>
      <c r="F133" s="71">
        <f>SUM(V120:W120)+SUM(Z120:AA120)</f>
        <v>0</v>
      </c>
      <c r="G133" s="71"/>
      <c r="H133" s="34"/>
      <c r="I133" s="2"/>
      <c r="J133" s="2"/>
      <c r="K133" s="2"/>
      <c r="L133" s="13"/>
      <c r="M133" s="57"/>
      <c r="N133" s="2"/>
      <c r="O133" s="2"/>
      <c r="P133" s="2"/>
      <c r="Q133" s="2"/>
      <c r="R133" s="13"/>
      <c r="S133" s="57"/>
      <c r="T133" s="2"/>
      <c r="U133" s="2"/>
      <c r="V133" s="2"/>
      <c r="W133" s="2"/>
      <c r="X133" s="13"/>
      <c r="Y133" s="57"/>
      <c r="Z133" s="1"/>
    </row>
    <row r="134" spans="1:26" x14ac:dyDescent="0.2">
      <c r="A134" s="33"/>
      <c r="B134" s="1"/>
      <c r="C134" s="51"/>
      <c r="D134" s="67"/>
      <c r="E134" s="67"/>
      <c r="F134" s="71"/>
      <c r="G134" s="71"/>
      <c r="H134" s="34"/>
      <c r="I134" s="2"/>
      <c r="J134" s="2"/>
      <c r="K134" s="2"/>
      <c r="L134" s="13"/>
      <c r="M134" s="57"/>
      <c r="N134" s="2"/>
      <c r="O134" s="2"/>
      <c r="P134" s="2"/>
      <c r="Q134" s="2"/>
      <c r="R134" s="13"/>
      <c r="S134" s="57"/>
      <c r="T134" s="2"/>
      <c r="U134" s="2"/>
      <c r="V134" s="2"/>
      <c r="W134" s="2"/>
      <c r="X134" s="13"/>
      <c r="Y134" s="57"/>
      <c r="Z134" s="1"/>
    </row>
    <row r="135" spans="1:26" x14ac:dyDescent="0.2">
      <c r="A135" s="33"/>
      <c r="B135" s="1"/>
      <c r="C135" s="17" t="s">
        <v>13</v>
      </c>
      <c r="D135" s="67"/>
      <c r="E135" s="67"/>
      <c r="F135" s="64"/>
      <c r="G135" s="64"/>
      <c r="H135" s="34"/>
      <c r="I135" s="2"/>
      <c r="J135" s="2"/>
      <c r="K135" s="2"/>
      <c r="L135" s="13"/>
      <c r="M135" s="57"/>
      <c r="N135" s="2"/>
      <c r="O135" s="2"/>
      <c r="P135" s="2"/>
      <c r="Q135" s="2"/>
      <c r="R135" s="13"/>
      <c r="S135" s="57"/>
      <c r="T135" s="2"/>
      <c r="U135" s="2"/>
      <c r="V135" s="2"/>
      <c r="W135" s="2"/>
      <c r="X135" s="13"/>
      <c r="Y135" s="57"/>
      <c r="Z135" s="1"/>
    </row>
    <row r="136" spans="1:26" x14ac:dyDescent="0.2">
      <c r="A136" s="33"/>
      <c r="B136" s="1"/>
      <c r="C136" s="51" t="s">
        <v>78</v>
      </c>
      <c r="D136" s="67" t="s">
        <v>22</v>
      </c>
      <c r="E136" s="128">
        <f>DATE(YEAR(E133)+1,MONTH(E133),DAY(E133))</f>
        <v>1276</v>
      </c>
      <c r="F136" s="71">
        <f>SUM(AB120:AC120)+SUM(AF120:AG120)</f>
        <v>0</v>
      </c>
      <c r="G136" s="71"/>
      <c r="H136" s="34"/>
      <c r="I136" s="2"/>
      <c r="J136" s="2"/>
      <c r="K136" s="2"/>
      <c r="L136" s="13"/>
      <c r="M136" s="57"/>
      <c r="N136" s="2"/>
      <c r="O136" s="2"/>
      <c r="P136" s="2"/>
      <c r="Q136" s="2"/>
      <c r="R136" s="13"/>
      <c r="S136" s="57"/>
      <c r="T136" s="2"/>
      <c r="U136" s="2"/>
      <c r="V136" s="2"/>
      <c r="W136" s="2"/>
      <c r="X136" s="13"/>
      <c r="Y136" s="57"/>
      <c r="Z136" s="1"/>
    </row>
    <row r="137" spans="1:26" x14ac:dyDescent="0.2">
      <c r="A137" s="33"/>
      <c r="B137" s="1"/>
      <c r="C137" s="51"/>
      <c r="D137" s="67"/>
      <c r="E137" s="67"/>
      <c r="F137" s="64"/>
      <c r="G137" s="64"/>
      <c r="H137" s="34"/>
      <c r="I137" s="2"/>
      <c r="J137" s="2"/>
      <c r="K137" s="2"/>
      <c r="L137" s="13"/>
      <c r="M137" s="57"/>
      <c r="N137" s="2"/>
      <c r="O137" s="2"/>
      <c r="P137" s="2"/>
      <c r="Q137" s="2"/>
      <c r="R137" s="13"/>
      <c r="S137" s="57"/>
      <c r="T137" s="2"/>
      <c r="U137" s="2"/>
      <c r="V137" s="2"/>
      <c r="W137" s="2"/>
      <c r="X137" s="13"/>
      <c r="Y137" s="57"/>
      <c r="Z137" s="1"/>
    </row>
    <row r="138" spans="1:26" x14ac:dyDescent="0.2">
      <c r="A138" s="33"/>
      <c r="B138" s="1"/>
      <c r="C138" s="1355" t="s">
        <v>361</v>
      </c>
      <c r="D138" s="67"/>
      <c r="E138" s="67"/>
      <c r="F138" s="64"/>
      <c r="G138" s="64"/>
      <c r="H138" s="34"/>
      <c r="I138" s="2"/>
      <c r="J138" s="2"/>
      <c r="K138" s="2"/>
      <c r="L138" s="13"/>
      <c r="M138" s="57"/>
      <c r="N138" s="2"/>
      <c r="O138" s="2"/>
      <c r="P138" s="2"/>
      <c r="Q138" s="2"/>
      <c r="R138" s="13"/>
      <c r="S138" s="57"/>
      <c r="T138" s="2"/>
      <c r="U138" s="2"/>
      <c r="V138" s="2"/>
      <c r="W138" s="2"/>
      <c r="X138" s="13"/>
      <c r="Y138" s="57"/>
      <c r="Z138" s="1"/>
    </row>
    <row r="139" spans="1:26" x14ac:dyDescent="0.2">
      <c r="A139" s="33"/>
      <c r="B139" s="1"/>
      <c r="C139" s="554" t="s">
        <v>419</v>
      </c>
      <c r="D139" s="67" t="s">
        <v>22</v>
      </c>
      <c r="E139" s="128">
        <f>DATE(YEAR(E136)+1,MONTH(E136),DAY(E136))</f>
        <v>1642</v>
      </c>
      <c r="F139" s="71">
        <f>SUM(AH120:AI120)</f>
        <v>0</v>
      </c>
      <c r="G139" s="64"/>
      <c r="H139" s="34"/>
      <c r="I139" s="2"/>
      <c r="J139" s="2"/>
      <c r="K139" s="2"/>
      <c r="L139" s="13"/>
      <c r="M139" s="57"/>
      <c r="N139" s="2"/>
      <c r="O139" s="2"/>
      <c r="P139" s="2"/>
      <c r="Q139" s="2"/>
      <c r="R139" s="13"/>
      <c r="S139" s="57"/>
      <c r="T139" s="2"/>
      <c r="U139" s="2"/>
      <c r="V139" s="2"/>
      <c r="W139" s="2"/>
      <c r="X139" s="13"/>
      <c r="Y139" s="57"/>
      <c r="Z139" s="1"/>
    </row>
    <row r="140" spans="1:26" x14ac:dyDescent="0.2">
      <c r="A140" s="33"/>
      <c r="B140" s="1"/>
      <c r="C140" s="51"/>
      <c r="D140" s="67"/>
      <c r="E140" s="67"/>
      <c r="F140" s="64"/>
      <c r="G140" s="64"/>
      <c r="H140" s="34"/>
      <c r="I140" s="2"/>
      <c r="J140" s="2"/>
      <c r="K140" s="2"/>
      <c r="L140" s="13"/>
      <c r="M140" s="57"/>
      <c r="N140" s="2"/>
      <c r="O140" s="2"/>
      <c r="P140" s="2"/>
      <c r="Q140" s="2"/>
      <c r="R140" s="13"/>
      <c r="S140" s="57"/>
      <c r="T140" s="2"/>
      <c r="U140" s="2"/>
      <c r="V140" s="2"/>
      <c r="W140" s="2"/>
      <c r="X140" s="13"/>
      <c r="Y140" s="57"/>
      <c r="Z140" s="1"/>
    </row>
    <row r="141" spans="1:26" ht="13.5" thickBot="1" x14ac:dyDescent="0.25">
      <c r="A141" s="33"/>
      <c r="B141" s="1"/>
      <c r="C141" s="18" t="s">
        <v>70</v>
      </c>
      <c r="D141" s="69"/>
      <c r="E141" s="68"/>
      <c r="F141" s="70">
        <f>SUM(F126:F139)</f>
        <v>0</v>
      </c>
      <c r="G141" s="112"/>
      <c r="H141" s="35"/>
      <c r="I141" s="3"/>
      <c r="J141" s="3"/>
      <c r="K141" s="3"/>
      <c r="L141" s="13"/>
      <c r="M141" s="57"/>
      <c r="N141" s="3"/>
      <c r="O141" s="3"/>
      <c r="P141" s="3"/>
      <c r="Q141" s="3"/>
      <c r="R141" s="13"/>
      <c r="S141" s="57"/>
      <c r="T141" s="3"/>
      <c r="U141" s="3"/>
      <c r="V141" s="3"/>
      <c r="W141" s="3"/>
      <c r="X141" s="13"/>
      <c r="Y141" s="57"/>
      <c r="Z141" s="1"/>
    </row>
    <row r="142" spans="1:26" ht="13.5" thickTop="1" x14ac:dyDescent="0.2">
      <c r="A142" s="33"/>
      <c r="B142" s="1"/>
      <c r="C142" s="1"/>
      <c r="D142" s="1"/>
      <c r="E142" s="1"/>
      <c r="F142" s="1"/>
      <c r="G142" s="1"/>
      <c r="H142" s="34"/>
      <c r="I142" s="2"/>
      <c r="J142" s="2"/>
      <c r="K142" s="2"/>
      <c r="L142" s="13"/>
      <c r="M142" s="57"/>
      <c r="N142" s="2"/>
      <c r="O142" s="2"/>
      <c r="P142" s="2"/>
      <c r="Q142" s="2"/>
      <c r="R142" s="13"/>
      <c r="S142" s="57"/>
      <c r="T142" s="2"/>
      <c r="U142" s="2"/>
      <c r="V142" s="2"/>
      <c r="W142" s="2"/>
      <c r="X142" s="13"/>
      <c r="Y142" s="57"/>
      <c r="Z142" s="1"/>
    </row>
    <row r="143" spans="1:26" ht="13.5" thickBot="1" x14ac:dyDescent="0.25">
      <c r="A143" s="36"/>
      <c r="B143" s="37"/>
      <c r="C143" s="37"/>
      <c r="D143" s="37"/>
      <c r="E143" s="37"/>
      <c r="F143" s="37"/>
      <c r="G143" s="37"/>
      <c r="H143" s="38"/>
      <c r="I143" s="2"/>
      <c r="J143" s="2"/>
      <c r="K143" s="2"/>
      <c r="L143" s="13"/>
      <c r="M143" s="57"/>
      <c r="N143" s="2"/>
      <c r="O143" s="2"/>
      <c r="P143" s="2"/>
      <c r="Q143" s="2"/>
      <c r="R143" s="13"/>
      <c r="S143" s="57"/>
      <c r="T143" s="2"/>
      <c r="U143" s="2"/>
      <c r="V143" s="2"/>
      <c r="W143" s="2"/>
      <c r="X143" s="13"/>
      <c r="Y143" s="57"/>
      <c r="Z143" s="1"/>
    </row>
    <row r="144" spans="1:26" ht="13.5" thickTop="1" x14ac:dyDescent="0.2">
      <c r="C144" s="1"/>
      <c r="D144" s="1"/>
      <c r="E144" s="1" t="s">
        <v>0</v>
      </c>
      <c r="F144" s="105">
        <f>+F141-G120</f>
        <v>0</v>
      </c>
      <c r="G144" s="105"/>
      <c r="H144" s="2"/>
      <c r="I144" s="2"/>
      <c r="J144" s="2"/>
      <c r="K144" s="2"/>
      <c r="L144" s="13"/>
      <c r="M144" s="57"/>
      <c r="N144" s="2"/>
      <c r="O144" s="2"/>
      <c r="P144" s="2"/>
      <c r="Q144" s="2"/>
      <c r="R144" s="13"/>
      <c r="S144" s="57"/>
      <c r="T144" s="2"/>
      <c r="U144" s="2"/>
      <c r="V144" s="2"/>
      <c r="W144" s="2"/>
      <c r="X144" s="13"/>
      <c r="Y144" s="57"/>
      <c r="Z144" s="1"/>
    </row>
    <row r="145" spans="1:39" ht="13.5" customHeight="1" x14ac:dyDescent="0.2">
      <c r="F145" s="1"/>
      <c r="G145" s="1"/>
      <c r="H145" s="2"/>
      <c r="I145" s="2"/>
      <c r="J145" s="2"/>
      <c r="K145" s="2"/>
      <c r="L145" s="13"/>
      <c r="M145" s="57"/>
      <c r="N145" s="2"/>
      <c r="O145" s="2"/>
      <c r="P145" s="2"/>
      <c r="Q145" s="2"/>
      <c r="R145" s="13"/>
      <c r="S145" s="57"/>
      <c r="T145" s="2"/>
      <c r="U145" s="2"/>
      <c r="V145" s="2"/>
      <c r="W145" s="2"/>
      <c r="X145" s="13"/>
      <c r="Y145" s="57"/>
      <c r="Z145" s="1"/>
    </row>
    <row r="146" spans="1:39" ht="29.1" customHeight="1" x14ac:dyDescent="0.2">
      <c r="C146" s="1500" t="s">
        <v>207</v>
      </c>
      <c r="D146" s="1500"/>
      <c r="E146" s="1500"/>
      <c r="F146" s="1500"/>
      <c r="G146" s="1500"/>
      <c r="H146" s="1500"/>
      <c r="I146" s="1288"/>
      <c r="J146" s="1288"/>
      <c r="K146" s="1288"/>
      <c r="L146" s="1288"/>
      <c r="M146" s="1288"/>
      <c r="N146" s="1288"/>
      <c r="Q146" s="16"/>
      <c r="R146" s="16"/>
      <c r="W146" s="16"/>
      <c r="X146" s="16"/>
      <c r="AC146" s="16"/>
      <c r="AD146" s="16"/>
    </row>
    <row r="147" spans="1:39" s="1" customFormat="1" ht="15" customHeight="1" x14ac:dyDescent="0.2">
      <c r="C147" s="20"/>
      <c r="D147" s="4"/>
      <c r="E147" s="4"/>
      <c r="F147" s="4"/>
      <c r="G147" s="4"/>
      <c r="H147" s="109"/>
      <c r="I147" s="4"/>
      <c r="J147" s="4"/>
      <c r="K147" s="4"/>
      <c r="L147" s="21"/>
      <c r="M147" s="47"/>
      <c r="N147" s="47"/>
      <c r="O147" s="47"/>
      <c r="P147" s="47"/>
      <c r="Q147" s="47"/>
      <c r="R147" s="47"/>
      <c r="S147" s="21"/>
      <c r="T147" s="47"/>
      <c r="U147" s="47"/>
      <c r="V147" s="47"/>
      <c r="W147" s="47"/>
      <c r="X147" s="47"/>
      <c r="Y147" s="21"/>
      <c r="Z147" s="47"/>
      <c r="AA147" s="47"/>
      <c r="AB147" s="47"/>
      <c r="AC147" s="47"/>
      <c r="AD147" s="47"/>
      <c r="AL147"/>
      <c r="AM147"/>
    </row>
    <row r="148" spans="1:39" s="1" customFormat="1" ht="27.95" customHeight="1" x14ac:dyDescent="0.2">
      <c r="C148" s="1287" t="s">
        <v>150</v>
      </c>
      <c r="D148" s="1287"/>
      <c r="E148" s="1287"/>
      <c r="F148" s="1287"/>
      <c r="G148" s="1287"/>
      <c r="H148" s="1287"/>
      <c r="I148" s="1287"/>
      <c r="J148" s="4"/>
      <c r="K148" s="4"/>
      <c r="L148" s="21"/>
      <c r="M148" s="47"/>
      <c r="N148" s="47"/>
      <c r="O148" s="47"/>
      <c r="P148" s="47"/>
      <c r="Q148" s="47"/>
      <c r="R148" s="47"/>
      <c r="S148" s="21"/>
      <c r="T148" s="47"/>
      <c r="U148" s="47"/>
      <c r="V148" s="47"/>
      <c r="W148" s="47"/>
      <c r="X148" s="47"/>
      <c r="Y148" s="21"/>
      <c r="Z148" s="47"/>
      <c r="AA148" s="47"/>
      <c r="AB148" s="47"/>
      <c r="AC148" s="47"/>
      <c r="AD148" s="47"/>
      <c r="AL148"/>
      <c r="AM148"/>
    </row>
    <row r="149" spans="1:39" ht="19.899999999999999" customHeight="1" thickBot="1" x14ac:dyDescent="0.25">
      <c r="C149" s="72"/>
      <c r="G149" s="308" t="s">
        <v>90</v>
      </c>
      <c r="H149" s="131"/>
      <c r="I149" s="309">
        <f>+AA3</f>
        <v>1</v>
      </c>
      <c r="K149" s="16"/>
      <c r="L149" s="16"/>
      <c r="M149" s="59"/>
      <c r="R149" s="16"/>
      <c r="S149" s="59"/>
      <c r="X149" s="16"/>
      <c r="Y149" s="59"/>
    </row>
    <row r="150" spans="1:39" ht="24" customHeight="1" thickBot="1" x14ac:dyDescent="0.25">
      <c r="A150" s="1503" t="s">
        <v>89</v>
      </c>
      <c r="B150" s="1307"/>
      <c r="C150" s="1483" t="s">
        <v>87</v>
      </c>
      <c r="D150" s="1483" t="s">
        <v>81</v>
      </c>
      <c r="E150" s="1483" t="s">
        <v>82</v>
      </c>
      <c r="F150" s="1484" t="s">
        <v>164</v>
      </c>
      <c r="G150" s="1480" t="s">
        <v>165</v>
      </c>
      <c r="H150" s="1481"/>
      <c r="I150" s="1481"/>
      <c r="J150" s="1481"/>
      <c r="K150" s="1482"/>
      <c r="L150" s="16"/>
      <c r="M150" s="59"/>
      <c r="R150" s="16"/>
      <c r="S150" s="59"/>
      <c r="X150" s="16"/>
      <c r="Y150" s="59"/>
    </row>
    <row r="151" spans="1:39" ht="24" customHeight="1" thickBot="1" x14ac:dyDescent="0.25">
      <c r="A151" s="1504"/>
      <c r="B151" s="1260"/>
      <c r="C151" s="1479"/>
      <c r="D151" s="1479"/>
      <c r="E151" s="1479"/>
      <c r="F151" s="1485"/>
      <c r="G151" s="119" t="s">
        <v>57</v>
      </c>
      <c r="H151" s="120" t="s">
        <v>58</v>
      </c>
      <c r="I151" s="120" t="s">
        <v>59</v>
      </c>
      <c r="J151" s="120" t="s">
        <v>91</v>
      </c>
      <c r="K151" s="121" t="s">
        <v>92</v>
      </c>
      <c r="L151" s="16"/>
      <c r="M151" s="16"/>
      <c r="N151" s="59"/>
      <c r="S151" s="16"/>
      <c r="T151" s="59"/>
      <c r="Y151" s="16"/>
      <c r="Z151" s="59"/>
    </row>
    <row r="152" spans="1:39" x14ac:dyDescent="0.2">
      <c r="A152" s="246"/>
      <c r="B152" s="240"/>
      <c r="C152" s="240"/>
      <c r="D152" s="247"/>
      <c r="E152" s="247"/>
      <c r="F152" s="304"/>
      <c r="G152" s="249"/>
      <c r="H152" s="249"/>
      <c r="I152" s="249"/>
      <c r="J152" s="249"/>
      <c r="K152" s="250"/>
      <c r="L152" s="118"/>
      <c r="M152" s="110"/>
      <c r="N152" s="59"/>
      <c r="S152" s="16"/>
      <c r="T152" s="59"/>
      <c r="Y152" s="16"/>
      <c r="Z152" s="59"/>
    </row>
    <row r="153" spans="1:39" x14ac:dyDescent="0.2">
      <c r="A153" s="246">
        <f>+A$13</f>
        <v>1</v>
      </c>
      <c r="B153" s="240"/>
      <c r="C153" s="240" t="str">
        <f>+C$13</f>
        <v>Description (Output 1)</v>
      </c>
      <c r="D153" s="247">
        <f>+D$13</f>
        <v>0</v>
      </c>
      <c r="E153" s="247">
        <f>+E$13</f>
        <v>0</v>
      </c>
      <c r="F153" s="305">
        <f>+G$13</f>
        <v>0</v>
      </c>
      <c r="G153" s="718">
        <f>IF(ISERROR(SUMIF($B$13,1,$L$13)/$AA$3),0,(SUMIF($B$13,1,$L$13)/$AA$3))+IF(ISERROR(SUMIF($B$13,2,$L$13)/$AA$5),0,(SUMIF($B$13,2,$L$13)/$AA$5))</f>
        <v>0</v>
      </c>
      <c r="H153" s="718">
        <f>IF(ISERROR(SUMIF($B$13,1,$R$13)/$AA$3),0,(SUMIF($B$13,1,$R$13)/$AA$3))+IF(ISERROR(SUMIF($B$13,2,$R$13)/$AA$5),0,(SUMIF($B$13,2,$R$13)/$AA$5))</f>
        <v>0</v>
      </c>
      <c r="I153" s="718">
        <f>IF(ISERROR(SUMIF($B$13,1,$X$13)/$AA$3),0,(SUMIF($B$13,1,$X$13)/$AA$3))+IF(ISERROR(SUMIF($B$13,2,$X$13)/$AA$5),0,(SUMIF($B$13,2,$X$13)/$AA$5))</f>
        <v>0</v>
      </c>
      <c r="J153" s="718">
        <f>IF(ISERROR(SUMIF($B$13,1,$AD$1318)/$AA$3),0,(SUMIF($B$13,1,$AD$13)/$AA$3))+IF(ISERROR(SUMIF($B$13,2,$AD$13)/$AA$5),0,(SUMIF($B$13,2,$AD$13)/$AA$5))</f>
        <v>0</v>
      </c>
      <c r="K153" s="718">
        <f>IF(ISERROR(SUMIF($B$13,1,$AJ$13)/$AA$3),0,(SUMIF($B$13,1,$AJ$13)/$AA$3))+IF(ISERROR(SUMIF($B$13,2,$AJ$13)/$AA$5),0,(SUMIF($B$13,2,$AJ$13)/$AA$5))</f>
        <v>0</v>
      </c>
      <c r="L153" s="118">
        <f t="shared" ref="L153:L171" si="20">SUM(G153:K153)-F153</f>
        <v>0</v>
      </c>
      <c r="M153" s="16"/>
      <c r="N153" s="59"/>
      <c r="S153" s="16"/>
      <c r="T153" s="59"/>
      <c r="Y153" s="16"/>
      <c r="Z153" s="59"/>
    </row>
    <row r="154" spans="1:39" x14ac:dyDescent="0.2">
      <c r="A154" s="246"/>
      <c r="B154" s="240"/>
      <c r="C154" s="240"/>
      <c r="D154" s="247"/>
      <c r="E154" s="247"/>
      <c r="F154" s="305"/>
      <c r="G154" s="720"/>
      <c r="H154" s="720"/>
      <c r="I154" s="720"/>
      <c r="J154" s="720"/>
      <c r="K154" s="720"/>
      <c r="L154" s="118"/>
      <c r="M154" s="110"/>
      <c r="N154" s="59"/>
      <c r="S154" s="16"/>
      <c r="T154" s="59"/>
      <c r="Y154" s="16"/>
      <c r="Z154" s="59"/>
    </row>
    <row r="155" spans="1:39" x14ac:dyDescent="0.2">
      <c r="A155" s="246">
        <f>+A$20</f>
        <v>2</v>
      </c>
      <c r="B155" s="240"/>
      <c r="C155" s="240" t="str">
        <f>+C$20</f>
        <v>Description (Output 2)</v>
      </c>
      <c r="D155" s="247">
        <f>+D$20</f>
        <v>0</v>
      </c>
      <c r="E155" s="247">
        <f>+E$20</f>
        <v>0</v>
      </c>
      <c r="F155" s="305">
        <f>+G$20</f>
        <v>0</v>
      </c>
      <c r="G155" s="718">
        <f>IF(ISERROR(SUMIF($B$20,1,$L$20)/$AA$3),0,(SUMIF($B$20,1,$L$20)/$AA$3))+IF(ISERROR(SUMIF($B$20,2,$L$20)/$AA$5),0,(SUMIF($B$20,2,$L$20)/$AA$5))</f>
        <v>0</v>
      </c>
      <c r="H155" s="718">
        <f>IF(ISERROR(SUMIF($B$20,1,$R$20)/$AA$3),0,(SUMIF($B$20,1,$R$20)/$AA$3))+IF(ISERROR(SUMIF($B$20,2,$R$20)/$AA$5),0,(SUMIF($B$20,2,$R$20)/$AA$5))</f>
        <v>0</v>
      </c>
      <c r="I155" s="718">
        <f>IF(ISERROR(SUMIF($B$20,1,$X$20)/$AA$3),0,(SUMIF($B$20,1,$X$20)/$AA$3))+IF(ISERROR(SUMIF($B$20,2,$X$20)/$AA$5),0,(SUMIF($B$20,2,$X$20)/$AA$5))</f>
        <v>0</v>
      </c>
      <c r="J155" s="718">
        <f>IF(ISERROR(SUMIF($B$20,1,$AD$20)/$AA$3),0,(SUMIF($B$20,1,$AD$20)/$AA$3))+IF(ISERROR(SUMIF($B$20,2,$AD$20)/$AA$5),0,(SUMIF($B$20,2,$AD$20)/$AA$5))</f>
        <v>0</v>
      </c>
      <c r="K155" s="718">
        <f>IF(ISERROR(SUMIF($B$20,1,$AJ$20)/$AA$3),0,(SUMIF($B$20,1,$AJ$20)/$AA$3))+IF(ISERROR(SUMIF($B$20,2,$AJ$20)/$AA$5),0,(SUMIF($B$20,2,$AJ$20)/$AA$5))</f>
        <v>0</v>
      </c>
      <c r="L155" s="118">
        <f t="shared" si="20"/>
        <v>0</v>
      </c>
      <c r="M155" s="16"/>
      <c r="N155" s="59"/>
      <c r="S155" s="16"/>
      <c r="T155" s="59"/>
      <c r="Y155" s="16"/>
      <c r="Z155" s="59"/>
    </row>
    <row r="156" spans="1:39" x14ac:dyDescent="0.2">
      <c r="A156" s="246"/>
      <c r="B156" s="240"/>
      <c r="C156" s="240"/>
      <c r="D156" s="247"/>
      <c r="E156" s="247"/>
      <c r="F156" s="305"/>
      <c r="G156" s="720"/>
      <c r="H156" s="720"/>
      <c r="I156" s="720"/>
      <c r="J156" s="720"/>
      <c r="K156" s="720"/>
      <c r="L156" s="118"/>
      <c r="M156" s="110"/>
      <c r="N156" s="59"/>
      <c r="S156" s="16"/>
      <c r="T156" s="59"/>
      <c r="Y156" s="16"/>
      <c r="Z156" s="59"/>
    </row>
    <row r="157" spans="1:39" x14ac:dyDescent="0.2">
      <c r="A157" s="246">
        <f>+A$27</f>
        <v>3</v>
      </c>
      <c r="B157" s="240"/>
      <c r="C157" s="240" t="str">
        <f>+C$27</f>
        <v>Description (Output 3)</v>
      </c>
      <c r="D157" s="247">
        <f>+D$27</f>
        <v>0</v>
      </c>
      <c r="E157" s="247">
        <f>+E$27</f>
        <v>0</v>
      </c>
      <c r="F157" s="305">
        <f>+G$27</f>
        <v>0</v>
      </c>
      <c r="G157" s="718">
        <f>IF(ISERROR(SUMIF($B$27,1,$L$27)/$AA$3),0,(SUMIF($B$27,1,$L$27)/$AA$3))+IF(ISERROR(SUMIF($B$27,2,$L$27)/$AA$5),0,(SUMIF($B$27,2,$L$27)/$AA$5))</f>
        <v>0</v>
      </c>
      <c r="H157" s="718">
        <f>IF(ISERROR(SUMIF($B$27,1,$R$27)/$AA$3),0,(SUMIF($B$27,1,$R$27)/$AA$3))+IF(ISERROR(SUMIF($B$27,2,$R$27)/$AA$5),0,(SUMIF($B$27,2,$R$27)/$AA$5))</f>
        <v>0</v>
      </c>
      <c r="I157" s="718">
        <f>IF(ISERROR(SUMIF($B$27,1,$X$27)/$AA$3),0,(SUMIF($B$27,1,$X$27)/$AA$3))+IF(ISERROR(SUMIF($B$27,2,$X$27)/$AA$5),0,(SUMIF($B$27,2,$X$27)/$AA$5))</f>
        <v>0</v>
      </c>
      <c r="J157" s="718">
        <f>IF(ISERROR(SUMIF($B$27,1,$AD$27)/$AA$3),0,(SUMIF($B$27,1,$AD$27)/$AA$3))+IF(ISERROR(SUMIF($B$27,2,$AD$27)/$AA$5),0,(SUMIF($B$27,2,$AD$27)/$AA$5))</f>
        <v>0</v>
      </c>
      <c r="K157" s="718">
        <f>IF(ISERROR(SUMIF($B$27,1,$AJ$27)/$AA$3),0,(SUMIF($B$27,1,$AJ$27)/$AA$3))+IF(ISERROR(SUMIF($B$27,2,$AJ$27)/$AA$5),0,(SUMIF($B$27,2,$AJ$27)/$AA$5))</f>
        <v>0</v>
      </c>
      <c r="L157" s="118">
        <f t="shared" si="20"/>
        <v>0</v>
      </c>
      <c r="M157" s="16"/>
      <c r="N157" s="59"/>
      <c r="S157" s="16"/>
      <c r="T157" s="59"/>
      <c r="Y157" s="16"/>
      <c r="Z157" s="59"/>
    </row>
    <row r="158" spans="1:39" x14ac:dyDescent="0.2">
      <c r="A158" s="246"/>
      <c r="B158" s="240"/>
      <c r="C158" s="240"/>
      <c r="D158" s="247"/>
      <c r="E158" s="247"/>
      <c r="F158" s="305"/>
      <c r="G158" s="720"/>
      <c r="H158" s="720"/>
      <c r="I158" s="720"/>
      <c r="J158" s="720"/>
      <c r="K158" s="720"/>
      <c r="L158" s="118"/>
      <c r="M158" s="110"/>
      <c r="N158" s="59"/>
      <c r="S158" s="16"/>
      <c r="T158" s="59"/>
      <c r="Y158" s="16"/>
      <c r="Z158" s="59"/>
    </row>
    <row r="159" spans="1:39" x14ac:dyDescent="0.2">
      <c r="A159" s="246">
        <f>+A$34</f>
        <v>4</v>
      </c>
      <c r="B159" s="240"/>
      <c r="C159" s="240" t="str">
        <f>+C$34</f>
        <v>Description (Output 4)</v>
      </c>
      <c r="D159" s="247">
        <f>+D$34</f>
        <v>0</v>
      </c>
      <c r="E159" s="247">
        <f>+E$34</f>
        <v>0</v>
      </c>
      <c r="F159" s="305">
        <f>+G$34</f>
        <v>0</v>
      </c>
      <c r="G159" s="718">
        <f>IF(ISERROR(SUMIF($B$34,1,$L$34)/$AA$3),0,(SUMIF($B$34,1,$L$34)/$AA$3))+IF(ISERROR(SUMIF($B$34,2,$L$34)/$AA$5),0,(SUMIF($B$34,2,$L$34)/$AA$5))</f>
        <v>0</v>
      </c>
      <c r="H159" s="718">
        <f>IF(ISERROR(SUMIF($B$34,1,$R$34)/$AA$3),0,(SUMIF($B$34,1,$R$34)/$AA$3))+IF(ISERROR(SUMIF($B$34,2,$R$34)/$AA$5),0,(SUMIF($B$34,2,$R$34)/$AA$5))</f>
        <v>0</v>
      </c>
      <c r="I159" s="718">
        <f>IF(ISERROR(SUMIF($B$34,1,$X$34)/$AA$3),0,(SUMIF($B$34,1,$X$34)/$AA$3))+IF(ISERROR(SUMIF($B$34,2,$X$34)/$AA$5),0,(SUMIF($B$34,2,$X$34)/$AA$5))</f>
        <v>0</v>
      </c>
      <c r="J159" s="718">
        <f>IF(ISERROR(SUMIF($B$34,1,$AD$34)/$AA$3),0,(SUMIF($B$34,1,$AD$34)/$AA$3))+IF(ISERROR(SUMIF($B$34,2,$AD$34)/$AA$5),0,(SUMIF($B$34,2,$AD$34)/$AA$5))</f>
        <v>0</v>
      </c>
      <c r="K159" s="718">
        <f>IF(ISERROR(SUMIF($B$34,1,$AJ$34)/$AA$3),0,(SUMIF($B$34,1,$AJ$34)/$AA$3))+IF(ISERROR(SUMIF($B$34,2,$AJ$34)/$AA$5),0,(SUMIF($B$34,2,$AJ$34)/$AA$5))</f>
        <v>0</v>
      </c>
      <c r="L159" s="118">
        <f t="shared" si="20"/>
        <v>0</v>
      </c>
      <c r="M159" s="16"/>
      <c r="N159" s="59"/>
      <c r="S159" s="16"/>
      <c r="T159" s="59"/>
      <c r="Y159" s="16"/>
      <c r="Z159" s="59"/>
    </row>
    <row r="160" spans="1:39" x14ac:dyDescent="0.2">
      <c r="A160" s="246"/>
      <c r="B160" s="240"/>
      <c r="C160" s="240"/>
      <c r="D160" s="240"/>
      <c r="E160" s="240"/>
      <c r="F160" s="305"/>
      <c r="G160" s="720"/>
      <c r="H160" s="720"/>
      <c r="I160" s="720"/>
      <c r="J160" s="720"/>
      <c r="K160" s="720"/>
      <c r="L160" s="118"/>
      <c r="M160" s="110"/>
      <c r="N160" s="59"/>
      <c r="S160" s="16"/>
      <c r="T160" s="59"/>
      <c r="Y160" s="16"/>
      <c r="Z160" s="59"/>
    </row>
    <row r="161" spans="1:26" x14ac:dyDescent="0.2">
      <c r="A161" s="246">
        <f>+A$41</f>
        <v>5</v>
      </c>
      <c r="B161" s="240"/>
      <c r="C161" s="240" t="str">
        <f>+C$41</f>
        <v>Description (Output 5)</v>
      </c>
      <c r="D161" s="247">
        <f>+D$41</f>
        <v>0</v>
      </c>
      <c r="E161" s="247">
        <f>+E$41</f>
        <v>0</v>
      </c>
      <c r="F161" s="305">
        <f>+G$41</f>
        <v>0</v>
      </c>
      <c r="G161" s="718">
        <f>IF(ISERROR(SUMIF($B$41,1,$L$41)/$AA$3),0,(SUMIF($B$41,1,$L$41)/$AA$3))+IF(ISERROR(SUMIF($B$41,2,$L$41)/$AA$5),0,(SUMIF($B$41,2,$L$41)/$AA$5))</f>
        <v>0</v>
      </c>
      <c r="H161" s="718">
        <f>IF(ISERROR(SUMIF($B$41,1,$R$41)/$AA$3),0,(SUMIF($B$41,1,$R$41)/$AA$3))+IF(ISERROR(SUMIF($B$41,2,$R$41)/$AA$5),0,(SUMIF($B$41,2,$R$41)/$AA$5))</f>
        <v>0</v>
      </c>
      <c r="I161" s="718">
        <f>IF(ISERROR(SUMIF($B$41,1,$X$41)/$AA$3),0,(SUMIF($B$41,1,$X$41)/$AA$3))+IF(ISERROR(SUMIF($B$41,2,$X$41)/$AA$5),0,(SUMIF($B$41,2,$X$41)/$AA$5))</f>
        <v>0</v>
      </c>
      <c r="J161" s="718">
        <f>IF(ISERROR(SUMIF($B$41,1,$AD$41)/$AA$3),0,(SUMIF($B$41,1,$AD$41)/$AA$3))+IF(ISERROR(SUMIF($B$41,2,$AD$41)/$AA$5),0,(SUMIF($B$41,2,$AD$41)/$AA$5))</f>
        <v>0</v>
      </c>
      <c r="K161" s="718">
        <f>IF(ISERROR(SUMIF($B$41,1,$AJ$41)/$AA$3),0,(SUMIF($B$41,1,$AJ$41)/$AA$3))+IF(ISERROR(SUMIF($B$41,2,$AJ$41)/$AA$5),0,(SUMIF($B$41,2,$AJ$41)/$AA$5))</f>
        <v>0</v>
      </c>
      <c r="L161" s="118">
        <f t="shared" si="20"/>
        <v>0</v>
      </c>
      <c r="M161" s="16"/>
      <c r="N161" s="59"/>
      <c r="S161" s="16"/>
      <c r="T161" s="59"/>
      <c r="Y161" s="16"/>
      <c r="Z161" s="59"/>
    </row>
    <row r="162" spans="1:26" x14ac:dyDescent="0.2">
      <c r="A162" s="246"/>
      <c r="B162" s="240"/>
      <c r="C162" s="240"/>
      <c r="D162" s="247"/>
      <c r="E162" s="247"/>
      <c r="F162" s="305"/>
      <c r="G162" s="720"/>
      <c r="H162" s="720"/>
      <c r="I162" s="720"/>
      <c r="J162" s="720"/>
      <c r="K162" s="720"/>
      <c r="L162" s="118"/>
      <c r="M162" s="110"/>
      <c r="N162" s="59"/>
      <c r="S162" s="16"/>
      <c r="T162" s="59"/>
      <c r="Y162" s="16"/>
      <c r="Z162" s="59"/>
    </row>
    <row r="163" spans="1:26" x14ac:dyDescent="0.2">
      <c r="A163" s="246">
        <f>+A$48</f>
        <v>6</v>
      </c>
      <c r="B163" s="240"/>
      <c r="C163" s="240" t="str">
        <f>+C$48</f>
        <v>Description (Output 6)</v>
      </c>
      <c r="D163" s="247">
        <f>+D$48</f>
        <v>0</v>
      </c>
      <c r="E163" s="247">
        <f>+E$48</f>
        <v>0</v>
      </c>
      <c r="F163" s="305">
        <f>+G$48</f>
        <v>0</v>
      </c>
      <c r="G163" s="718">
        <f>IF(ISERROR(SUMIF($B$48,1,$L$48)/$AA$3),0,(SUMIF($B$48,1,$L$48)/$AA$3))+IF(ISERROR(SUMIF($B$48,2,$L$48)/$AA$5),0,(SUMIF($B$48,2,$L$48)/$AA$5))</f>
        <v>0</v>
      </c>
      <c r="H163" s="718">
        <f>IF(ISERROR(SUMIF($B$48,1,$R$48)/$AA$3),0,(SUMIF($B$48,1,$R$48)/$AA$3))+IF(ISERROR(SUMIF($B$48,2,$R$48)/$AA$5),0,(SUMIF($B$48,2,$R$48)/$AA$5))</f>
        <v>0</v>
      </c>
      <c r="I163" s="718">
        <f>IF(ISERROR(SUMIF($B$48,1,$X$48)/$AA$3),0,(SUMIF($B$48,1,$X$48)/$AA$3))+IF(ISERROR(SUMIF($B$48,2,$X$48)/$AA$5),0,(SUMIF($B$48,2,$X$48)/$AA$5))</f>
        <v>0</v>
      </c>
      <c r="J163" s="718">
        <f>IF(ISERROR(SUMIF($B$48,1,$AD$48)/$AA$3),0,(SUMIF($B$48,1,$AD$48)/$AA$3))+IF(ISERROR(SUMIF($B$48,2,$AD$48)/$AA$5),0,(SUMIF($B$48,2,$AD$48)/$AA$5))</f>
        <v>0</v>
      </c>
      <c r="K163" s="718">
        <f>IF(ISERROR(SUMIF($B$48,1,$AJ$48)/$AA$3),0,(SUMIF($B$48,1,$AJ$48)/$AA$3))+IF(ISERROR(SUMIF($B$48,2,$AJ$48)/$AA$5),0,(SUMIF($B$48,2,$AJ$48)/$AA$5))</f>
        <v>0</v>
      </c>
      <c r="L163" s="118">
        <f t="shared" si="20"/>
        <v>0</v>
      </c>
      <c r="M163" s="16"/>
      <c r="N163" s="59"/>
      <c r="S163" s="16"/>
      <c r="T163" s="59"/>
      <c r="Y163" s="16"/>
      <c r="Z163" s="59"/>
    </row>
    <row r="164" spans="1:26" x14ac:dyDescent="0.2">
      <c r="A164" s="246"/>
      <c r="B164" s="240"/>
      <c r="C164" s="240"/>
      <c r="D164" s="247"/>
      <c r="E164" s="247"/>
      <c r="F164" s="305"/>
      <c r="G164" s="720"/>
      <c r="H164" s="720"/>
      <c r="I164" s="720"/>
      <c r="J164" s="720"/>
      <c r="K164" s="720"/>
      <c r="L164" s="118"/>
      <c r="M164" s="110"/>
      <c r="N164" s="59"/>
      <c r="S164" s="16"/>
      <c r="T164" s="59"/>
      <c r="Y164" s="16"/>
      <c r="Z164" s="59"/>
    </row>
    <row r="165" spans="1:26" x14ac:dyDescent="0.2">
      <c r="A165" s="246">
        <f>+A$55</f>
        <v>7</v>
      </c>
      <c r="B165" s="240"/>
      <c r="C165" s="240" t="str">
        <f>+C$55</f>
        <v>Description (Output 7)</v>
      </c>
      <c r="D165" s="247">
        <f>+D$55</f>
        <v>0</v>
      </c>
      <c r="E165" s="247">
        <f>+E$55</f>
        <v>0</v>
      </c>
      <c r="F165" s="305">
        <f>+G$55</f>
        <v>0</v>
      </c>
      <c r="G165" s="718">
        <f>IF(ISERROR(SUMIF($B$55,1,$L$55)/$AA$3),0,(SUMIF($B$55,1,$L$55)/$AA$3))+IF(ISERROR(SUMIF($B$55,2,$L$55)/$AA$5),0,(SUMIF($B$55,2,$L$55)/$AA$5))</f>
        <v>0</v>
      </c>
      <c r="H165" s="718">
        <f>IF(ISERROR(SUMIF($B$55,1,$R$55)/$AA$3),0,(SUMIF($B$55,1,$R$55)/$AA$3))+IF(ISERROR(SUMIF($B$55,2,$R$55)/$AA$5),0,(SUMIF($B$55,2,$R$55)/$AA$5))</f>
        <v>0</v>
      </c>
      <c r="I165" s="718">
        <f>IF(ISERROR(SUMIF($B$55,1,$X$55)/$AA$3),0,(SUMIF($B$55,1,$X$55)/$AA$3))+IF(ISERROR(SUMIF($B$55,2,$X$55)/$AA$5),0,(SUMIF($B$55,2,$X$55)/$AA$5))</f>
        <v>0</v>
      </c>
      <c r="J165" s="718">
        <f>IF(ISERROR(SUMIF($B$55,1,$AD$55)/$AA$3),0,(SUMIF($B$55,1,$AD$55)/$AA$3))+IF(ISERROR(SUMIF($B$55,2,$AD$55)/$AA$5),0,(SUMIF($B$55,2,$AD$55)/$AA$5))</f>
        <v>0</v>
      </c>
      <c r="K165" s="718">
        <f>IF(ISERROR(SUMIF($B$55,1,$AJ$55)/$AA$3),0,(SUMIF($B$55,1,$AJ$55)/$AA$3))+IF(ISERROR(SUMIF($B$55,2,$AJ$55)/$AA$5),0,(SUMIF($B$55,2,$AJ$55)/$AA$5))</f>
        <v>0</v>
      </c>
      <c r="L165" s="118">
        <f t="shared" si="20"/>
        <v>0</v>
      </c>
      <c r="M165" s="16"/>
      <c r="N165" s="59"/>
      <c r="S165" s="16"/>
      <c r="T165" s="59"/>
      <c r="Y165" s="16"/>
      <c r="Z165" s="59"/>
    </row>
    <row r="166" spans="1:26" x14ac:dyDescent="0.2">
      <c r="A166" s="246"/>
      <c r="B166" s="240"/>
      <c r="C166" s="240"/>
      <c r="D166" s="247"/>
      <c r="E166" s="247"/>
      <c r="F166" s="305"/>
      <c r="G166" s="720"/>
      <c r="H166" s="720"/>
      <c r="I166" s="720"/>
      <c r="J166" s="720"/>
      <c r="K166" s="720"/>
      <c r="L166" s="118"/>
      <c r="M166" s="110"/>
      <c r="N166" s="59"/>
      <c r="S166" s="16"/>
      <c r="T166" s="59"/>
      <c r="Y166" s="16"/>
      <c r="Z166" s="59"/>
    </row>
    <row r="167" spans="1:26" x14ac:dyDescent="0.2">
      <c r="A167" s="246">
        <f>+A$62</f>
        <v>8</v>
      </c>
      <c r="B167" s="240"/>
      <c r="C167" s="240" t="str">
        <f>+C$62</f>
        <v>Description (Output 8)</v>
      </c>
      <c r="D167" s="247">
        <f>+D$62</f>
        <v>0</v>
      </c>
      <c r="E167" s="247">
        <f>+E$62</f>
        <v>0</v>
      </c>
      <c r="F167" s="305">
        <f>+G$62</f>
        <v>0</v>
      </c>
      <c r="G167" s="718">
        <f>IF(ISERROR(SUMIF($B$62,1,$L$62)/$AA$3),0,(SUMIF($B$62,1,$L$62)/$AA$3))+IF(ISERROR(SUMIF($B$62,2,$L$62)/$AA$5),0,(SUMIF($B$62,2,$L$62)/$AA$5))</f>
        <v>0</v>
      </c>
      <c r="H167" s="718">
        <f>IF(ISERROR(SUMIF($B$62,1,$R$62)/$AA$3),0,(SUMIF($B$62,1,$R$62)/$AA$3))+IF(ISERROR(SUMIF($B$62,2,$R$62)/$AA$5),0,(SUMIF($B$62,2,$R$62)/$AA$5))</f>
        <v>0</v>
      </c>
      <c r="I167" s="718">
        <f>IF(ISERROR(SUMIF($B$62,1,$X$62)/$AA$3),0,(SUMIF($B$62,1,$X$62)/$AA$3))+IF(ISERROR(SUMIF($B$62,2,$X$62)/$AA$5),0,(SUMIF($B$62,2,$X$62)/$AA$5))</f>
        <v>0</v>
      </c>
      <c r="J167" s="718">
        <f>IF(ISERROR(SUMIF($B$62,1,$AD$62)/$AA$3),0,(SUMIF($B$62,1,$AD$62)/$AA$3))+IF(ISERROR(SUMIF($B$62,2,$AD$62)/$AA$5),0,(SUMIF($B$62,2,$AD$62)/$AA$5))</f>
        <v>0</v>
      </c>
      <c r="K167" s="718">
        <f>IF(ISERROR(SUMIF($B$62,1,$AJ$62)/$AA$3),0,(SUMIF($B$617,$AJ$62)/$AA$3))+IF(ISERROR(SUMIF($B$62,2,$AJ$62)/$AA$5),0,(SUMIF($B$62,2,$AJ$62)/$AA$5))</f>
        <v>0</v>
      </c>
      <c r="L167" s="118">
        <f t="shared" si="20"/>
        <v>0</v>
      </c>
      <c r="M167" s="16"/>
      <c r="N167" s="59"/>
      <c r="S167" s="16"/>
      <c r="T167" s="59"/>
      <c r="Y167" s="16"/>
      <c r="Z167" s="59"/>
    </row>
    <row r="168" spans="1:26" x14ac:dyDescent="0.2">
      <c r="A168" s="246"/>
      <c r="B168" s="240"/>
      <c r="C168" s="240"/>
      <c r="D168" s="247"/>
      <c r="E168" s="247"/>
      <c r="F168" s="305"/>
      <c r="G168" s="720"/>
      <c r="H168" s="720"/>
      <c r="I168" s="720"/>
      <c r="J168" s="720"/>
      <c r="K168" s="720"/>
      <c r="L168" s="118"/>
      <c r="M168" s="110"/>
      <c r="N168" s="59"/>
      <c r="S168" s="16"/>
      <c r="T168" s="59"/>
      <c r="Y168" s="16"/>
      <c r="Z168" s="59"/>
    </row>
    <row r="169" spans="1:26" x14ac:dyDescent="0.2">
      <c r="A169" s="246">
        <f>+A$69</f>
        <v>9</v>
      </c>
      <c r="B169" s="240"/>
      <c r="C169" s="240" t="str">
        <f>+C$69</f>
        <v>Description (Output 9)</v>
      </c>
      <c r="D169" s="247">
        <f>+D$69</f>
        <v>0</v>
      </c>
      <c r="E169" s="247">
        <f>+E$69</f>
        <v>0</v>
      </c>
      <c r="F169" s="305">
        <f>+G$69</f>
        <v>0</v>
      </c>
      <c r="G169" s="718">
        <f>IF(ISERROR(SUMIF($B$69,1,$L$69)/$AA$3),0,(SUMIF($B$69,1,$L$69)/$AA$3))+IF(ISERROR(SUMIF($B$69,2,$L$69)/$AA$5),0,(SUMIF($B$69,2,$L$69)/$AA$5))</f>
        <v>0</v>
      </c>
      <c r="H169" s="718">
        <f>IF(ISERROR(SUMIF($B$69,1,$R$69)/$AA$3),0,(SUMIF($B$69,1,$R$69)/$AA$3))+IF(ISERROR(SUMIF($B$69,2,$R$69)/$AA$5),0,(SUMIF($B$69,2,$R$69)/$AA$5))</f>
        <v>0</v>
      </c>
      <c r="I169" s="718">
        <f>IF(ISERROR(SUMIF($B$69,1,$X$69)/$AA$3),0,(SUMIF($B$69,1,$X$69)/$AA$3))+IF(ISERROR(SUMIF($B$69,2,$X$69)/$AA$5),0,(SUMIF($B$69,2,$X$69)/$AA$5))</f>
        <v>0</v>
      </c>
      <c r="J169" s="718">
        <f>IF(ISERROR(SUMIF($B$69,1,$AD$69)/$AA$3),0,(SUMIF($B$69,1,$AD$69)/$AA$3))+IF(ISERROR(SUMIF($B$69,2,$AD$69)/$AA$5),0,(SUMIF($B$69,2,$AD$69)/$AA$5))</f>
        <v>0</v>
      </c>
      <c r="K169" s="718">
        <f>IF(ISERROR(SUMIF($B$69,1,$AJ$69)/$AA$3),0,(SUMIF($B$69,1,$AJ$69)/$AA$3))+IF(ISERROR(SUMIF($B$69,2,$AJ$69)/$AA$5),0,(SUMIF($B$69,2,$AJ$69)/$AA$5))</f>
        <v>0</v>
      </c>
      <c r="L169" s="118">
        <f t="shared" si="20"/>
        <v>0</v>
      </c>
      <c r="M169" s="16"/>
      <c r="N169" s="59"/>
      <c r="S169" s="16"/>
      <c r="T169" s="59"/>
      <c r="Y169" s="16"/>
      <c r="Z169" s="59"/>
    </row>
    <row r="170" spans="1:26" x14ac:dyDescent="0.2">
      <c r="A170" s="246"/>
      <c r="B170" s="240"/>
      <c r="C170" s="240"/>
      <c r="D170" s="247"/>
      <c r="E170" s="247"/>
      <c r="F170" s="305"/>
      <c r="G170" s="720"/>
      <c r="H170" s="720"/>
      <c r="I170" s="720"/>
      <c r="J170" s="720"/>
      <c r="K170" s="720"/>
      <c r="L170" s="118"/>
      <c r="M170" s="110"/>
      <c r="N170" s="59"/>
      <c r="S170" s="16"/>
      <c r="T170" s="59"/>
      <c r="Y170" s="16"/>
      <c r="Z170" s="59"/>
    </row>
    <row r="171" spans="1:26" x14ac:dyDescent="0.2">
      <c r="A171" s="246" t="str">
        <f>+A$77</f>
        <v>A</v>
      </c>
      <c r="B171" s="240"/>
      <c r="C171" s="240" t="str">
        <f>+C$77</f>
        <v>Direct Output Support Costs</v>
      </c>
      <c r="D171" s="247">
        <f>+D$77</f>
        <v>0</v>
      </c>
      <c r="E171" s="247">
        <f>+E$77</f>
        <v>0</v>
      </c>
      <c r="F171" s="305">
        <f>+G$77</f>
        <v>0</v>
      </c>
      <c r="G171" s="718">
        <f>IF(ISERROR(SUMIF($B$77,1,$L$77)/$AA$3),0,(SUMIF($B$77,1,$L$77)/$AA$3))+IF(ISERROR(SUMIF($B$77,2,$L$77)/$AA$5),0,(SUMIF($B$77,2,$L$77)/$AA$5))</f>
        <v>0</v>
      </c>
      <c r="H171" s="718">
        <f>IF(ISERROR(SUMIF($B$77,1,$R$77)/$AA$3),0,(SUMIF($B$77,1,$R$77)/$AA$3))+IF(ISERROR(SUMIF($B$77,2,$R$77)/$AA$5),0,(SUMIF($B$77,2,$R$77)/$AA$5))</f>
        <v>0</v>
      </c>
      <c r="I171" s="718">
        <f>IF(ISERROR(SUMIF($B$77,1,$X$77)/$AA$3),0,(SUMIF($B$77,1,$X$77)/$AA$3))+IF(ISERROR(SUMIF($B$77,2,$X$77)/$AA$5),0,(SUMIF($B$77,2,$X$77)/$AA$5))</f>
        <v>0</v>
      </c>
      <c r="J171" s="718">
        <f>IF(ISERROR(SUMIF($B$77,1,$AD$77)/$AA$3),0,(SUMIF($B$77,1,$AD$77)/$AA$3))+IF(ISERROR(SUMIF($B$77,2,$AD$77)/$AA$5),0,(SUMIF($B$77,2,$AD$77)/$AA$5))</f>
        <v>0</v>
      </c>
      <c r="K171" s="718">
        <f>IF(ISERROR(SUMIF($B$77:$B$83,1,$AJ$77:$AJ$83)/$AA$3),0,(SUMIF($B$77:$B$83,1,$AJ$77:$AJ$83)/$AA$3))+IF(ISERROR(SUMIF($B$77:$B$83,2,$AJ$77:$AJ$83)/$AA$5),0,(SUMIF($B$77:$B$83,2,$AJ$77:$AJ$83)/$AA$5))</f>
        <v>0</v>
      </c>
      <c r="L171" s="118">
        <f t="shared" si="20"/>
        <v>0</v>
      </c>
      <c r="M171" s="16"/>
      <c r="N171" s="59"/>
      <c r="S171" s="16"/>
      <c r="T171" s="59"/>
      <c r="Y171" s="16"/>
      <c r="Z171" s="59"/>
    </row>
    <row r="172" spans="1:26" ht="13.5" thickBot="1" x14ac:dyDescent="0.25">
      <c r="A172" s="255"/>
      <c r="B172" s="255"/>
      <c r="C172" s="255"/>
      <c r="D172" s="256"/>
      <c r="E172" s="256"/>
      <c r="F172" s="306"/>
      <c r="G172" s="257"/>
      <c r="H172" s="257"/>
      <c r="I172" s="257"/>
      <c r="J172" s="257"/>
      <c r="K172" s="258"/>
      <c r="L172" s="118"/>
      <c r="M172" s="110"/>
      <c r="N172" s="59"/>
      <c r="S172" s="16"/>
      <c r="T172" s="59"/>
      <c r="Y172" s="16"/>
      <c r="Z172" s="59"/>
    </row>
    <row r="173" spans="1:26" x14ac:dyDescent="0.2">
      <c r="A173" s="246" t="str">
        <f>+A$89</f>
        <v>B</v>
      </c>
      <c r="B173" s="240"/>
      <c r="C173" s="553" t="s">
        <v>194</v>
      </c>
      <c r="D173" s="247">
        <f>+D89</f>
        <v>0</v>
      </c>
      <c r="E173" s="247">
        <f>+E89</f>
        <v>0</v>
      </c>
      <c r="F173" s="305">
        <f>+G98</f>
        <v>0</v>
      </c>
      <c r="G173" s="252">
        <f>+L$98</f>
        <v>0</v>
      </c>
      <c r="H173" s="252">
        <f>+R$98</f>
        <v>0</v>
      </c>
      <c r="I173" s="252">
        <f>+X$98</f>
        <v>0</v>
      </c>
      <c r="J173" s="252">
        <f>+AD$98</f>
        <v>0</v>
      </c>
      <c r="K173" s="253">
        <f>+AJ$98</f>
        <v>0</v>
      </c>
      <c r="L173" s="118"/>
      <c r="M173" s="110"/>
      <c r="N173" s="59"/>
      <c r="S173" s="16"/>
      <c r="T173" s="59"/>
      <c r="Y173" s="16"/>
      <c r="Z173" s="59"/>
    </row>
    <row r="174" spans="1:26" ht="4.9000000000000004" customHeight="1" x14ac:dyDescent="0.2">
      <c r="A174" s="246"/>
      <c r="B174" s="240"/>
      <c r="C174" s="240"/>
      <c r="D174" s="247"/>
      <c r="E174" s="247"/>
      <c r="F174" s="305"/>
      <c r="G174" s="252"/>
      <c r="H174" s="252"/>
      <c r="I174" s="252"/>
      <c r="J174" s="252"/>
      <c r="K174" s="253"/>
      <c r="L174" s="118"/>
      <c r="M174" s="110"/>
      <c r="N174" s="59"/>
      <c r="S174" s="16"/>
      <c r="T174" s="59"/>
      <c r="Y174" s="16"/>
      <c r="Z174" s="59"/>
    </row>
    <row r="175" spans="1:26" x14ac:dyDescent="0.2">
      <c r="A175" s="246" t="str">
        <f>+A$101</f>
        <v>C</v>
      </c>
      <c r="B175" s="240"/>
      <c r="C175" s="259" t="s">
        <v>160</v>
      </c>
      <c r="D175" s="247">
        <f>+D101</f>
        <v>0</v>
      </c>
      <c r="E175" s="247">
        <f>+E101</f>
        <v>0</v>
      </c>
      <c r="F175" s="305">
        <f>+G101</f>
        <v>0</v>
      </c>
      <c r="G175" s="252">
        <f>+L$101</f>
        <v>0</v>
      </c>
      <c r="H175" s="252">
        <f>+R$101</f>
        <v>0</v>
      </c>
      <c r="I175" s="252">
        <f>+X$101</f>
        <v>0</v>
      </c>
      <c r="J175" s="252">
        <f>+AD$101</f>
        <v>0</v>
      </c>
      <c r="K175" s="253">
        <f>+AJ$101</f>
        <v>0</v>
      </c>
      <c r="L175" s="118"/>
      <c r="M175" s="110"/>
      <c r="N175" s="59"/>
      <c r="S175" s="16"/>
      <c r="T175" s="59"/>
      <c r="Y175" s="16"/>
      <c r="Z175" s="59"/>
    </row>
    <row r="176" spans="1:26" ht="13.5" thickBot="1" x14ac:dyDescent="0.25">
      <c r="A176" s="255"/>
      <c r="B176" s="255"/>
      <c r="C176" s="255"/>
      <c r="D176" s="256"/>
      <c r="E176" s="256"/>
      <c r="F176" s="306"/>
      <c r="G176" s="257"/>
      <c r="H176" s="257"/>
      <c r="I176" s="257"/>
      <c r="J176" s="257"/>
      <c r="K176" s="258"/>
      <c r="L176" s="118"/>
      <c r="M176" s="110"/>
      <c r="N176" s="59"/>
      <c r="S176" s="16"/>
      <c r="T176" s="59"/>
      <c r="Y176" s="16"/>
      <c r="Z176" s="59"/>
    </row>
    <row r="177" spans="1:41" ht="13.5" thickBot="1" x14ac:dyDescent="0.25">
      <c r="A177" s="246"/>
      <c r="B177" s="240"/>
      <c r="C177" s="292" t="s">
        <v>149</v>
      </c>
      <c r="D177" s="293"/>
      <c r="E177" s="293"/>
      <c r="F177" s="294">
        <f t="shared" ref="F177:K177" si="21">SUM(F153:F176)</f>
        <v>0</v>
      </c>
      <c r="G177" s="294">
        <f t="shared" si="21"/>
        <v>0</v>
      </c>
      <c r="H177" s="294">
        <f t="shared" si="21"/>
        <v>0</v>
      </c>
      <c r="I177" s="294">
        <f t="shared" si="21"/>
        <v>0</v>
      </c>
      <c r="J177" s="294">
        <f t="shared" si="21"/>
        <v>0</v>
      </c>
      <c r="K177" s="552">
        <f t="shared" si="21"/>
        <v>0</v>
      </c>
      <c r="L177" s="118"/>
      <c r="M177" s="110"/>
      <c r="N177" s="59"/>
      <c r="S177" s="16"/>
      <c r="T177" s="59"/>
      <c r="Y177" s="16"/>
      <c r="Z177" s="59"/>
    </row>
    <row r="178" spans="1:41" x14ac:dyDescent="0.2">
      <c r="A178" s="296"/>
      <c r="B178" s="297"/>
      <c r="C178" s="297"/>
      <c r="D178" s="298"/>
      <c r="E178" s="298"/>
      <c r="F178" s="307"/>
      <c r="G178" s="299"/>
      <c r="H178" s="299"/>
      <c r="I178" s="299"/>
      <c r="J178" s="299"/>
      <c r="K178" s="300"/>
      <c r="L178" s="118"/>
      <c r="M178" s="110"/>
      <c r="N178" s="59"/>
      <c r="S178" s="16"/>
      <c r="T178" s="59"/>
      <c r="Y178" s="16"/>
      <c r="Z178" s="59"/>
    </row>
    <row r="179" spans="1:41" x14ac:dyDescent="0.2">
      <c r="A179" s="246"/>
      <c r="B179" s="240"/>
      <c r="C179" s="239" t="s">
        <v>151</v>
      </c>
      <c r="D179" s="247"/>
      <c r="E179" s="247"/>
      <c r="F179" s="304"/>
      <c r="G179" s="249"/>
      <c r="H179" s="249"/>
      <c r="I179" s="249"/>
      <c r="J179" s="249"/>
      <c r="K179" s="250"/>
      <c r="L179" s="118"/>
      <c r="M179" s="110"/>
      <c r="N179" s="59"/>
      <c r="S179" s="16"/>
      <c r="T179" s="59"/>
      <c r="Y179" s="16"/>
      <c r="Z179" s="59"/>
    </row>
    <row r="180" spans="1:41" x14ac:dyDescent="0.2">
      <c r="A180" s="246"/>
      <c r="B180" s="240"/>
      <c r="C180" s="240" t="str">
        <f>+C114</f>
        <v>Matched Funding - NZ or Other Organisations cash contributions</v>
      </c>
      <c r="D180" s="247"/>
      <c r="E180" s="247"/>
      <c r="F180" s="305">
        <f>+G114</f>
        <v>0</v>
      </c>
      <c r="G180" s="251">
        <f>+L114</f>
        <v>0</v>
      </c>
      <c r="H180" s="251">
        <f>+R114</f>
        <v>0</v>
      </c>
      <c r="I180" s="251">
        <f>+X114</f>
        <v>0</v>
      </c>
      <c r="J180" s="251">
        <f>+AD114</f>
        <v>0</v>
      </c>
      <c r="K180" s="254">
        <f>+AJ114</f>
        <v>0</v>
      </c>
      <c r="L180" s="118"/>
      <c r="M180" s="110"/>
      <c r="N180" s="59"/>
      <c r="S180" s="16"/>
      <c r="T180" s="59"/>
      <c r="Y180" s="16"/>
      <c r="Z180" s="59"/>
    </row>
    <row r="181" spans="1:41" x14ac:dyDescent="0.2">
      <c r="A181" s="246"/>
      <c r="B181" s="240"/>
      <c r="C181" s="240" t="str">
        <f>+C115</f>
        <v>Matched Funding - NZ or Other Organisations in-kind contributions</v>
      </c>
      <c r="D181" s="247"/>
      <c r="E181" s="247"/>
      <c r="F181" s="305">
        <f>+G115</f>
        <v>0</v>
      </c>
      <c r="G181" s="251">
        <f>+L115</f>
        <v>0</v>
      </c>
      <c r="H181" s="251">
        <f>+R115</f>
        <v>0</v>
      </c>
      <c r="I181" s="251">
        <f>+X115</f>
        <v>0</v>
      </c>
      <c r="J181" s="251">
        <f>+AD115</f>
        <v>0</v>
      </c>
      <c r="K181" s="254">
        <f>+AJ115</f>
        <v>0</v>
      </c>
      <c r="L181" s="118"/>
      <c r="M181" s="110"/>
      <c r="N181" s="59"/>
      <c r="S181" s="16"/>
      <c r="T181" s="59"/>
      <c r="Y181" s="16"/>
      <c r="Z181" s="59"/>
    </row>
    <row r="182" spans="1:41" x14ac:dyDescent="0.2">
      <c r="A182" s="246"/>
      <c r="B182" s="240"/>
      <c r="C182" s="240" t="str">
        <f>+C116</f>
        <v>Interest Revenue</v>
      </c>
      <c r="D182" s="247"/>
      <c r="E182" s="247"/>
      <c r="F182" s="305">
        <f>+G116</f>
        <v>0</v>
      </c>
      <c r="G182" s="251">
        <f>+L116</f>
        <v>0</v>
      </c>
      <c r="H182" s="251">
        <f>+R116</f>
        <v>0</v>
      </c>
      <c r="I182" s="251">
        <f>+X116</f>
        <v>0</v>
      </c>
      <c r="J182" s="251">
        <f>+AD116</f>
        <v>0</v>
      </c>
      <c r="K182" s="254">
        <f>+AJ116</f>
        <v>0</v>
      </c>
      <c r="L182" s="118"/>
      <c r="M182" s="110"/>
      <c r="N182" s="59"/>
      <c r="S182" s="16"/>
      <c r="T182" s="59"/>
      <c r="Y182" s="16"/>
      <c r="Z182" s="59"/>
    </row>
    <row r="183" spans="1:41" x14ac:dyDescent="0.2">
      <c r="A183" s="246"/>
      <c r="B183" s="240"/>
      <c r="C183" s="240" t="str">
        <f>+C117</f>
        <v>Other (e.g. fx gains if reforecasting, non applicant contributions)</v>
      </c>
      <c r="D183" s="247"/>
      <c r="E183" s="247"/>
      <c r="F183" s="305">
        <f>+G117</f>
        <v>0</v>
      </c>
      <c r="G183" s="251">
        <f>+L117</f>
        <v>0</v>
      </c>
      <c r="H183" s="251">
        <f>+R117</f>
        <v>0</v>
      </c>
      <c r="I183" s="251">
        <f>+X117</f>
        <v>0</v>
      </c>
      <c r="J183" s="251">
        <f>+AD117</f>
        <v>0</v>
      </c>
      <c r="K183" s="254">
        <f>+AJ117</f>
        <v>0</v>
      </c>
      <c r="L183" s="118"/>
      <c r="M183" s="110"/>
      <c r="N183" s="59"/>
      <c r="S183" s="16"/>
      <c r="T183" s="59"/>
      <c r="Y183" s="16"/>
      <c r="Z183" s="59"/>
    </row>
    <row r="184" spans="1:41" x14ac:dyDescent="0.2">
      <c r="A184" s="246"/>
      <c r="B184" s="240"/>
      <c r="C184" s="240"/>
      <c r="D184" s="247"/>
      <c r="E184" s="247"/>
      <c r="F184" s="304"/>
      <c r="G184" s="248"/>
      <c r="H184" s="248"/>
      <c r="I184" s="249"/>
      <c r="J184" s="249"/>
      <c r="K184" s="250"/>
      <c r="L184" s="118"/>
      <c r="M184" s="110"/>
      <c r="N184" s="59"/>
      <c r="S184" s="16"/>
      <c r="T184" s="59"/>
      <c r="Y184" s="16"/>
      <c r="Z184" s="59"/>
    </row>
    <row r="185" spans="1:41" ht="13.5" thickBot="1" x14ac:dyDescent="0.25">
      <c r="A185" s="303"/>
      <c r="B185" s="1308"/>
      <c r="C185" s="301" t="str">
        <f>+C120</f>
        <v>Total MFAT Contribution (NZD)</v>
      </c>
      <c r="D185" s="290"/>
      <c r="E185" s="290"/>
      <c r="F185" s="291">
        <f>+G120</f>
        <v>0</v>
      </c>
      <c r="G185" s="291">
        <f>+L120</f>
        <v>0</v>
      </c>
      <c r="H185" s="291">
        <f>+R120</f>
        <v>0</v>
      </c>
      <c r="I185" s="291">
        <f>+X120</f>
        <v>0</v>
      </c>
      <c r="J185" s="291">
        <f>+AD120</f>
        <v>0</v>
      </c>
      <c r="K185" s="302">
        <f>+AJ120</f>
        <v>0</v>
      </c>
      <c r="L185" s="118">
        <f>SUM(G185:K185)-F185</f>
        <v>0</v>
      </c>
      <c r="M185" s="16"/>
      <c r="N185" s="59"/>
      <c r="S185" s="16"/>
      <c r="T185" s="59"/>
      <c r="Y185" s="16"/>
      <c r="Z185" s="59"/>
    </row>
    <row r="186" spans="1:41" x14ac:dyDescent="0.2">
      <c r="D186" s="295"/>
      <c r="E186" t="s">
        <v>99</v>
      </c>
      <c r="F186" s="115">
        <f>SUM(F180:F185)-F177</f>
        <v>0</v>
      </c>
      <c r="L186" s="16"/>
      <c r="M186" s="59"/>
      <c r="R186" s="16"/>
      <c r="S186" s="59"/>
      <c r="X186" s="16"/>
      <c r="Y186" s="59"/>
    </row>
    <row r="187" spans="1:41" s="1" customFormat="1" ht="36.950000000000003" customHeight="1" x14ac:dyDescent="0.2">
      <c r="C187" s="1286" t="s">
        <v>100</v>
      </c>
      <c r="D187" s="1286"/>
      <c r="E187" s="1286"/>
      <c r="F187" s="1286"/>
      <c r="G187" s="1286"/>
      <c r="H187" s="1286"/>
      <c r="I187" s="1286"/>
      <c r="J187" s="1286"/>
      <c r="K187" s="1286"/>
      <c r="L187" s="47"/>
      <c r="M187" s="47"/>
      <c r="N187" s="47"/>
      <c r="O187" s="47"/>
      <c r="P187" s="47"/>
      <c r="Q187" s="47"/>
      <c r="R187" s="21"/>
      <c r="S187" s="47"/>
      <c r="T187" s="47"/>
      <c r="U187" s="47"/>
      <c r="V187" s="47"/>
      <c r="W187" s="47"/>
      <c r="X187" s="21"/>
      <c r="Y187" s="47"/>
      <c r="Z187" s="47"/>
      <c r="AA187" s="47"/>
      <c r="AB187" s="47"/>
      <c r="AC187" s="47"/>
      <c r="AL187"/>
      <c r="AM187"/>
      <c r="AN187"/>
      <c r="AO187"/>
    </row>
    <row r="188" spans="1:41" ht="13.5" thickBot="1" x14ac:dyDescent="0.25">
      <c r="L188" s="16"/>
      <c r="M188" s="59"/>
      <c r="R188" s="16"/>
      <c r="S188" s="59"/>
      <c r="X188" s="16"/>
      <c r="Y188" s="59"/>
    </row>
    <row r="189" spans="1:41" ht="24" customHeight="1" thickBot="1" x14ac:dyDescent="0.25">
      <c r="A189" s="1501" t="s">
        <v>89</v>
      </c>
      <c r="B189" s="1289"/>
      <c r="C189" s="1489" t="s">
        <v>87</v>
      </c>
      <c r="D189" s="1489" t="s">
        <v>81</v>
      </c>
      <c r="E189" s="1489" t="s">
        <v>82</v>
      </c>
      <c r="F189" s="1491" t="s">
        <v>167</v>
      </c>
      <c r="G189" s="1486" t="s">
        <v>205</v>
      </c>
      <c r="H189" s="1487"/>
      <c r="I189" s="1487"/>
      <c r="J189" s="1487"/>
      <c r="K189" s="1488"/>
      <c r="L189" s="16"/>
      <c r="M189" s="59"/>
      <c r="R189" s="16"/>
      <c r="S189" s="59"/>
      <c r="X189" s="16"/>
      <c r="Y189" s="59"/>
    </row>
    <row r="190" spans="1:41" ht="24" customHeight="1" thickBot="1" x14ac:dyDescent="0.25">
      <c r="A190" s="1502"/>
      <c r="B190" s="245"/>
      <c r="C190" s="1490"/>
      <c r="D190" s="1490"/>
      <c r="E190" s="1490"/>
      <c r="F190" s="1492"/>
      <c r="G190" s="119" t="s">
        <v>57</v>
      </c>
      <c r="H190" s="120" t="s">
        <v>58</v>
      </c>
      <c r="I190" s="120" t="s">
        <v>59</v>
      </c>
      <c r="J190" s="120" t="s">
        <v>91</v>
      </c>
      <c r="K190" s="121" t="s">
        <v>92</v>
      </c>
      <c r="L190" s="16"/>
      <c r="M190" s="16"/>
      <c r="N190" s="59"/>
      <c r="S190" s="16"/>
      <c r="T190" s="59"/>
      <c r="Y190" s="16"/>
      <c r="Z190" s="59"/>
    </row>
    <row r="191" spans="1:41" x14ac:dyDescent="0.2">
      <c r="A191" s="246"/>
      <c r="B191" s="240"/>
      <c r="C191" s="240"/>
      <c r="D191" s="247"/>
      <c r="E191" s="247"/>
      <c r="F191" s="304"/>
      <c r="G191" s="249"/>
      <c r="H191" s="249"/>
      <c r="I191" s="249"/>
      <c r="J191" s="249"/>
      <c r="K191" s="250"/>
      <c r="L191" s="118"/>
      <c r="M191" s="16"/>
      <c r="N191" s="59"/>
      <c r="S191" s="16"/>
      <c r="T191" s="59"/>
      <c r="Y191" s="16"/>
      <c r="Z191" s="59"/>
    </row>
    <row r="192" spans="1:41" x14ac:dyDescent="0.2">
      <c r="A192" s="246">
        <f>+A$13</f>
        <v>1</v>
      </c>
      <c r="B192" s="240">
        <f>IF($B$13=1,$AG$3,$AG$5)</f>
        <v>0</v>
      </c>
      <c r="C192" s="240" t="str">
        <f>+C$13</f>
        <v>Description (Output 1)</v>
      </c>
      <c r="D192" s="247">
        <f>+D$13</f>
        <v>0</v>
      </c>
      <c r="E192" s="247">
        <f>+E$13</f>
        <v>0</v>
      </c>
      <c r="F192" s="305">
        <f>+F$13</f>
        <v>0</v>
      </c>
      <c r="G192" s="252">
        <f>+L$13</f>
        <v>0</v>
      </c>
      <c r="H192" s="252">
        <f>+R$13</f>
        <v>0</v>
      </c>
      <c r="I192" s="252">
        <f>+X$13</f>
        <v>0</v>
      </c>
      <c r="J192" s="252">
        <f>+AD$13</f>
        <v>0</v>
      </c>
      <c r="K192" s="253">
        <f>+AJ$13</f>
        <v>0</v>
      </c>
      <c r="L192" s="118">
        <f>SUM(G192:K192)-F192</f>
        <v>0</v>
      </c>
      <c r="M192" s="16"/>
      <c r="N192" s="59"/>
      <c r="S192" s="16"/>
      <c r="T192" s="59"/>
      <c r="Y192" s="16"/>
      <c r="Z192" s="59"/>
    </row>
    <row r="193" spans="1:26" x14ac:dyDescent="0.2">
      <c r="A193" s="246"/>
      <c r="B193" s="240"/>
      <c r="C193" s="240"/>
      <c r="D193" s="247"/>
      <c r="E193" s="247"/>
      <c r="F193" s="305"/>
      <c r="G193" s="251"/>
      <c r="H193" s="251"/>
      <c r="I193" s="251"/>
      <c r="J193" s="251"/>
      <c r="K193" s="254"/>
      <c r="L193" s="118"/>
      <c r="M193" s="110"/>
      <c r="N193" s="59"/>
      <c r="S193" s="16"/>
      <c r="T193" s="59"/>
      <c r="Y193" s="16"/>
      <c r="Z193" s="59"/>
    </row>
    <row r="194" spans="1:26" x14ac:dyDescent="0.2">
      <c r="A194" s="246">
        <f>+A$20</f>
        <v>2</v>
      </c>
      <c r="B194" s="240">
        <f>IF($B$20=1,$AG$3,$AG$5)</f>
        <v>0</v>
      </c>
      <c r="C194" s="240" t="str">
        <f>+C$20</f>
        <v>Description (Output 2)</v>
      </c>
      <c r="D194" s="247">
        <f>+D$20</f>
        <v>0</v>
      </c>
      <c r="E194" s="247">
        <f>+E$20</f>
        <v>0</v>
      </c>
      <c r="F194" s="305">
        <f>+F$20</f>
        <v>0</v>
      </c>
      <c r="G194" s="251">
        <f>+L$20</f>
        <v>0</v>
      </c>
      <c r="H194" s="251">
        <f>+R$20</f>
        <v>0</v>
      </c>
      <c r="I194" s="251">
        <f>+X$20</f>
        <v>0</v>
      </c>
      <c r="J194" s="251">
        <f>+AD$20</f>
        <v>0</v>
      </c>
      <c r="K194" s="254">
        <f>+AJ$20</f>
        <v>0</v>
      </c>
      <c r="L194" s="118">
        <f>SUM(G194:K194)-F194</f>
        <v>0</v>
      </c>
      <c r="M194" s="16"/>
      <c r="N194" s="59"/>
      <c r="S194" s="16"/>
      <c r="T194" s="59"/>
      <c r="Y194" s="16"/>
      <c r="Z194" s="59"/>
    </row>
    <row r="195" spans="1:26" x14ac:dyDescent="0.2">
      <c r="A195" s="246"/>
      <c r="B195" s="240"/>
      <c r="C195" s="240"/>
      <c r="D195" s="247"/>
      <c r="E195" s="247"/>
      <c r="F195" s="305"/>
      <c r="G195" s="251"/>
      <c r="H195" s="251"/>
      <c r="I195" s="251"/>
      <c r="J195" s="251"/>
      <c r="K195" s="254"/>
      <c r="L195" s="118"/>
      <c r="M195" s="110"/>
      <c r="N195" s="59"/>
      <c r="S195" s="16"/>
      <c r="T195" s="59"/>
      <c r="Y195" s="16"/>
      <c r="Z195" s="59"/>
    </row>
    <row r="196" spans="1:26" x14ac:dyDescent="0.2">
      <c r="A196" s="246">
        <f>+A$27</f>
        <v>3</v>
      </c>
      <c r="B196" s="240">
        <f>IF($B$27=1,$AG$3,$AG$5)</f>
        <v>0</v>
      </c>
      <c r="C196" s="240" t="str">
        <f>+C$27</f>
        <v>Description (Output 3)</v>
      </c>
      <c r="D196" s="247">
        <f>+D$27</f>
        <v>0</v>
      </c>
      <c r="E196" s="247">
        <f>+E$27</f>
        <v>0</v>
      </c>
      <c r="F196" s="305">
        <f>+F$27</f>
        <v>0</v>
      </c>
      <c r="G196" s="251">
        <f>+L$27</f>
        <v>0</v>
      </c>
      <c r="H196" s="251">
        <f>+R$27</f>
        <v>0</v>
      </c>
      <c r="I196" s="251">
        <f>+X$27</f>
        <v>0</v>
      </c>
      <c r="J196" s="251">
        <f>+AD$27</f>
        <v>0</v>
      </c>
      <c r="K196" s="254">
        <f>+AJ$27</f>
        <v>0</v>
      </c>
      <c r="L196" s="118">
        <f>SUM(G196:K196)-F196</f>
        <v>0</v>
      </c>
      <c r="M196" s="16"/>
      <c r="N196" s="59"/>
      <c r="S196" s="16"/>
      <c r="T196" s="59"/>
      <c r="Y196" s="16"/>
      <c r="Z196" s="59"/>
    </row>
    <row r="197" spans="1:26" x14ac:dyDescent="0.2">
      <c r="A197" s="246"/>
      <c r="B197" s="240"/>
      <c r="C197" s="240"/>
      <c r="D197" s="247"/>
      <c r="E197" s="247"/>
      <c r="F197" s="305"/>
      <c r="G197" s="251"/>
      <c r="H197" s="251"/>
      <c r="I197" s="251"/>
      <c r="J197" s="251"/>
      <c r="K197" s="254"/>
      <c r="L197" s="118"/>
      <c r="M197" s="110"/>
      <c r="N197" s="59"/>
      <c r="S197" s="16"/>
      <c r="T197" s="59"/>
      <c r="Y197" s="16"/>
      <c r="Z197" s="59"/>
    </row>
    <row r="198" spans="1:26" x14ac:dyDescent="0.2">
      <c r="A198" s="246">
        <f>+A$34</f>
        <v>4</v>
      </c>
      <c r="B198" s="240">
        <f>IF($B$34=1,$AG$3,$AG$5)</f>
        <v>0</v>
      </c>
      <c r="C198" s="240" t="str">
        <f>+C$34</f>
        <v>Description (Output 4)</v>
      </c>
      <c r="D198" s="247">
        <f>+D$34</f>
        <v>0</v>
      </c>
      <c r="E198" s="247">
        <f>+E$34</f>
        <v>0</v>
      </c>
      <c r="F198" s="305">
        <f>+F$34</f>
        <v>0</v>
      </c>
      <c r="G198" s="251">
        <f>+L$34</f>
        <v>0</v>
      </c>
      <c r="H198" s="251">
        <f>+R$34</f>
        <v>0</v>
      </c>
      <c r="I198" s="251">
        <f>+X$34</f>
        <v>0</v>
      </c>
      <c r="J198" s="251">
        <f>+AD$34</f>
        <v>0</v>
      </c>
      <c r="K198" s="254">
        <f>+AJ$34</f>
        <v>0</v>
      </c>
      <c r="L198" s="118">
        <f>SUM(G198:K198)-F198</f>
        <v>0</v>
      </c>
      <c r="M198" s="16"/>
      <c r="N198" s="59"/>
      <c r="S198" s="16"/>
      <c r="T198" s="59"/>
      <c r="Y198" s="16"/>
      <c r="Z198" s="59"/>
    </row>
    <row r="199" spans="1:26" x14ac:dyDescent="0.2">
      <c r="A199" s="246"/>
      <c r="B199" s="240"/>
      <c r="C199" s="240"/>
      <c r="D199" s="240"/>
      <c r="E199" s="240"/>
      <c r="F199" s="305"/>
      <c r="G199" s="251"/>
      <c r="H199" s="251"/>
      <c r="I199" s="251"/>
      <c r="J199" s="251"/>
      <c r="K199" s="254"/>
      <c r="L199" s="118"/>
      <c r="M199" s="110"/>
      <c r="N199" s="59"/>
      <c r="S199" s="16"/>
      <c r="T199" s="59"/>
      <c r="Y199" s="16"/>
      <c r="Z199" s="59"/>
    </row>
    <row r="200" spans="1:26" x14ac:dyDescent="0.2">
      <c r="A200" s="246">
        <f>+A$41</f>
        <v>5</v>
      </c>
      <c r="B200" s="240">
        <f>IF($B$41=1,$AG$3,$AG$5)</f>
        <v>0</v>
      </c>
      <c r="C200" s="240" t="str">
        <f>+C$41</f>
        <v>Description (Output 5)</v>
      </c>
      <c r="D200" s="247">
        <f>+D$41</f>
        <v>0</v>
      </c>
      <c r="E200" s="247">
        <f>+E$41</f>
        <v>0</v>
      </c>
      <c r="F200" s="305">
        <f>+F$41</f>
        <v>0</v>
      </c>
      <c r="G200" s="251">
        <f>+L$41</f>
        <v>0</v>
      </c>
      <c r="H200" s="251">
        <f>+R$41</f>
        <v>0</v>
      </c>
      <c r="I200" s="251">
        <f>+X$41</f>
        <v>0</v>
      </c>
      <c r="J200" s="251">
        <f>+AD$41</f>
        <v>0</v>
      </c>
      <c r="K200" s="254">
        <f>+AJ$41</f>
        <v>0</v>
      </c>
      <c r="L200" s="118">
        <f>SUM(G200:K200)-F200</f>
        <v>0</v>
      </c>
      <c r="M200" s="16"/>
      <c r="N200" s="59"/>
      <c r="S200" s="16"/>
      <c r="T200" s="59"/>
      <c r="Y200" s="16"/>
      <c r="Z200" s="59"/>
    </row>
    <row r="201" spans="1:26" x14ac:dyDescent="0.2">
      <c r="A201" s="246"/>
      <c r="B201" s="240"/>
      <c r="C201" s="240"/>
      <c r="D201" s="247"/>
      <c r="E201" s="247"/>
      <c r="F201" s="305"/>
      <c r="G201" s="251"/>
      <c r="H201" s="251"/>
      <c r="I201" s="251"/>
      <c r="J201" s="251"/>
      <c r="K201" s="254"/>
      <c r="L201" s="118"/>
      <c r="M201" s="110"/>
      <c r="N201" s="59"/>
      <c r="S201" s="16"/>
      <c r="T201" s="59"/>
      <c r="Y201" s="16"/>
      <c r="Z201" s="59"/>
    </row>
    <row r="202" spans="1:26" x14ac:dyDescent="0.2">
      <c r="A202" s="246">
        <f>+A$48</f>
        <v>6</v>
      </c>
      <c r="B202" s="240">
        <f>IF($B$48=1,$AG$3,$AG$5)</f>
        <v>0</v>
      </c>
      <c r="C202" s="240" t="str">
        <f>+C$48</f>
        <v>Description (Output 6)</v>
      </c>
      <c r="D202" s="247">
        <f>+D$48</f>
        <v>0</v>
      </c>
      <c r="E202" s="247">
        <f>+E$48</f>
        <v>0</v>
      </c>
      <c r="F202" s="305">
        <f>+F$48</f>
        <v>0</v>
      </c>
      <c r="G202" s="251">
        <f>+L$48</f>
        <v>0</v>
      </c>
      <c r="H202" s="251">
        <f>+R$48</f>
        <v>0</v>
      </c>
      <c r="I202" s="251">
        <f>+X$48</f>
        <v>0</v>
      </c>
      <c r="J202" s="251">
        <f>+AD$48</f>
        <v>0</v>
      </c>
      <c r="K202" s="254">
        <f>+AJ$48</f>
        <v>0</v>
      </c>
      <c r="L202" s="118">
        <f>SUM(G202:K202)-F202</f>
        <v>0</v>
      </c>
      <c r="M202" s="16"/>
      <c r="N202" s="59"/>
      <c r="S202" s="16"/>
      <c r="T202" s="59"/>
      <c r="Y202" s="16"/>
      <c r="Z202" s="59"/>
    </row>
    <row r="203" spans="1:26" x14ac:dyDescent="0.2">
      <c r="A203" s="246"/>
      <c r="B203" s="240"/>
      <c r="C203" s="240"/>
      <c r="D203" s="247"/>
      <c r="E203" s="247"/>
      <c r="F203" s="305"/>
      <c r="G203" s="251"/>
      <c r="H203" s="251"/>
      <c r="I203" s="251"/>
      <c r="J203" s="251"/>
      <c r="K203" s="254"/>
      <c r="L203" s="118"/>
      <c r="M203" s="110"/>
      <c r="N203" s="59"/>
      <c r="S203" s="16"/>
      <c r="T203" s="59"/>
      <c r="Y203" s="16"/>
      <c r="Z203" s="59"/>
    </row>
    <row r="204" spans="1:26" x14ac:dyDescent="0.2">
      <c r="A204" s="246">
        <f>+A$55</f>
        <v>7</v>
      </c>
      <c r="B204" s="240">
        <f>IF($B$55=1,$AG$3,$AG$5)</f>
        <v>0</v>
      </c>
      <c r="C204" s="240" t="str">
        <f>+C$55</f>
        <v>Description (Output 7)</v>
      </c>
      <c r="D204" s="247">
        <f>+D$55</f>
        <v>0</v>
      </c>
      <c r="E204" s="247">
        <f>+E$55</f>
        <v>0</v>
      </c>
      <c r="F204" s="305">
        <f>+F$55</f>
        <v>0</v>
      </c>
      <c r="G204" s="251">
        <f>+L$55</f>
        <v>0</v>
      </c>
      <c r="H204" s="251">
        <f>+R$55</f>
        <v>0</v>
      </c>
      <c r="I204" s="251">
        <f>+X$55</f>
        <v>0</v>
      </c>
      <c r="J204" s="251">
        <f>+AD$55</f>
        <v>0</v>
      </c>
      <c r="K204" s="254">
        <f>+AJ$55</f>
        <v>0</v>
      </c>
      <c r="L204" s="118">
        <f>SUM(G204:K204)-F204</f>
        <v>0</v>
      </c>
      <c r="M204" s="16"/>
      <c r="N204" s="59"/>
      <c r="S204" s="16"/>
      <c r="T204" s="59"/>
      <c r="Y204" s="16"/>
      <c r="Z204" s="59"/>
    </row>
    <row r="205" spans="1:26" x14ac:dyDescent="0.2">
      <c r="A205" s="246"/>
      <c r="B205" s="240"/>
      <c r="C205" s="240"/>
      <c r="D205" s="247"/>
      <c r="E205" s="247"/>
      <c r="F205" s="305"/>
      <c r="G205" s="251"/>
      <c r="H205" s="251"/>
      <c r="I205" s="251"/>
      <c r="J205" s="251"/>
      <c r="K205" s="254"/>
      <c r="L205" s="118"/>
      <c r="M205" s="110"/>
      <c r="N205" s="59"/>
      <c r="S205" s="16"/>
      <c r="T205" s="59"/>
      <c r="Y205" s="16"/>
      <c r="Z205" s="59"/>
    </row>
    <row r="206" spans="1:26" x14ac:dyDescent="0.2">
      <c r="A206" s="246">
        <f>+A$62</f>
        <v>8</v>
      </c>
      <c r="B206" s="240">
        <f>IF($B$62=1,$AG$3,$AG$5)</f>
        <v>0</v>
      </c>
      <c r="C206" s="240" t="str">
        <f>+C$62</f>
        <v>Description (Output 8)</v>
      </c>
      <c r="D206" s="247">
        <f>+D$62</f>
        <v>0</v>
      </c>
      <c r="E206" s="247">
        <f>+E$62</f>
        <v>0</v>
      </c>
      <c r="F206" s="305">
        <f>+F$62</f>
        <v>0</v>
      </c>
      <c r="G206" s="251">
        <f>+L$62</f>
        <v>0</v>
      </c>
      <c r="H206" s="251">
        <f>+R$62</f>
        <v>0</v>
      </c>
      <c r="I206" s="251">
        <f>+X$62</f>
        <v>0</v>
      </c>
      <c r="J206" s="251">
        <f>+AD$62</f>
        <v>0</v>
      </c>
      <c r="K206" s="254">
        <f>+AJ$62</f>
        <v>0</v>
      </c>
      <c r="L206" s="118">
        <f>SUM(G206:K206)-F206</f>
        <v>0</v>
      </c>
      <c r="M206" s="16"/>
      <c r="N206" s="59"/>
      <c r="S206" s="16"/>
      <c r="T206" s="59"/>
      <c r="Y206" s="16"/>
      <c r="Z206" s="59"/>
    </row>
    <row r="207" spans="1:26" x14ac:dyDescent="0.2">
      <c r="A207" s="246"/>
      <c r="B207" s="240"/>
      <c r="C207" s="240"/>
      <c r="D207" s="247"/>
      <c r="E207" s="247"/>
      <c r="F207" s="305"/>
      <c r="G207" s="251"/>
      <c r="H207" s="251"/>
      <c r="I207" s="251"/>
      <c r="J207" s="251"/>
      <c r="K207" s="254"/>
      <c r="L207" s="118"/>
      <c r="M207" s="110"/>
      <c r="N207" s="59"/>
      <c r="S207" s="16"/>
      <c r="T207" s="59"/>
      <c r="Y207" s="16"/>
      <c r="Z207" s="59"/>
    </row>
    <row r="208" spans="1:26" x14ac:dyDescent="0.2">
      <c r="A208" s="246">
        <f>+A$69</f>
        <v>9</v>
      </c>
      <c r="B208" s="240">
        <f>IF($B$69=1,$AG$3,$AG$5)</f>
        <v>0</v>
      </c>
      <c r="C208" s="240" t="str">
        <f>+C$69</f>
        <v>Description (Output 9)</v>
      </c>
      <c r="D208" s="247">
        <f>+D$69</f>
        <v>0</v>
      </c>
      <c r="E208" s="247">
        <f>+E$69</f>
        <v>0</v>
      </c>
      <c r="F208" s="305">
        <f>+F$69</f>
        <v>0</v>
      </c>
      <c r="G208" s="251">
        <f>+L$69</f>
        <v>0</v>
      </c>
      <c r="H208" s="251">
        <f>+R$69</f>
        <v>0</v>
      </c>
      <c r="I208" s="251">
        <f>+X$69</f>
        <v>0</v>
      </c>
      <c r="J208" s="251">
        <f>+AD$69</f>
        <v>0</v>
      </c>
      <c r="K208" s="254">
        <f>+AJ$69</f>
        <v>0</v>
      </c>
      <c r="L208" s="118">
        <f>SUM(G208:K208)-F208</f>
        <v>0</v>
      </c>
      <c r="M208" s="16"/>
      <c r="N208" s="59"/>
      <c r="S208" s="16"/>
      <c r="T208" s="59"/>
      <c r="Y208" s="16"/>
      <c r="Z208" s="59"/>
    </row>
    <row r="209" spans="1:26" x14ac:dyDescent="0.2">
      <c r="A209" s="246"/>
      <c r="B209" s="240"/>
      <c r="C209" s="240"/>
      <c r="D209" s="247"/>
      <c r="E209" s="247"/>
      <c r="F209" s="305"/>
      <c r="G209" s="251"/>
      <c r="H209" s="251"/>
      <c r="I209" s="251"/>
      <c r="J209" s="251"/>
      <c r="K209" s="254"/>
      <c r="L209" s="118"/>
      <c r="M209" s="110"/>
      <c r="N209" s="59"/>
      <c r="S209" s="16"/>
      <c r="T209" s="59"/>
      <c r="Y209" s="16"/>
      <c r="Z209" s="59"/>
    </row>
    <row r="210" spans="1:26" x14ac:dyDescent="0.2">
      <c r="A210" s="246" t="str">
        <f>+A$77</f>
        <v>A</v>
      </c>
      <c r="B210" s="240">
        <f>IF($B$77=1,$AG$3,$AG$5)</f>
        <v>0</v>
      </c>
      <c r="C210" s="240" t="str">
        <f>+C$77</f>
        <v>Direct Output Support Costs</v>
      </c>
      <c r="D210" s="247">
        <f>+D$77</f>
        <v>0</v>
      </c>
      <c r="E210" s="247">
        <f>+E$77</f>
        <v>0</v>
      </c>
      <c r="F210" s="305">
        <f>+F$77</f>
        <v>0</v>
      </c>
      <c r="G210" s="251">
        <f>+L$77</f>
        <v>0</v>
      </c>
      <c r="H210" s="251">
        <f>+R$77</f>
        <v>0</v>
      </c>
      <c r="I210" s="251">
        <f>+X$77</f>
        <v>0</v>
      </c>
      <c r="J210" s="251">
        <f>+AD$77</f>
        <v>0</v>
      </c>
      <c r="K210" s="254">
        <f>+AJ$77</f>
        <v>0</v>
      </c>
      <c r="L210" s="118">
        <f>SUM(G210:K210)-F210</f>
        <v>0</v>
      </c>
      <c r="M210" s="16"/>
      <c r="N210" s="59"/>
      <c r="S210" s="16"/>
      <c r="T210" s="59"/>
      <c r="Y210" s="16"/>
      <c r="Z210" s="59"/>
    </row>
    <row r="211" spans="1:26" ht="13.5" thickBot="1" x14ac:dyDescent="0.25">
      <c r="A211" s="548"/>
      <c r="B211" s="255"/>
      <c r="C211" s="255"/>
      <c r="D211" s="256"/>
      <c r="E211" s="256"/>
      <c r="F211" s="306"/>
      <c r="G211" s="257"/>
      <c r="H211" s="257"/>
      <c r="I211" s="257"/>
      <c r="J211" s="257"/>
      <c r="K211" s="258"/>
      <c r="L211" s="118"/>
      <c r="M211" s="110"/>
      <c r="N211" s="59"/>
      <c r="S211" s="16"/>
      <c r="T211" s="59"/>
      <c r="Y211" s="16"/>
      <c r="Z211" s="59"/>
    </row>
    <row r="212" spans="1:26" x14ac:dyDescent="0.2">
      <c r="A212" s="246" t="str">
        <f>+A$89</f>
        <v>B</v>
      </c>
      <c r="B212" s="240">
        <f>IF($B$89=1,$AG$3,$AG$5)</f>
        <v>0</v>
      </c>
      <c r="C212" s="259" t="str">
        <f>+C$89</f>
        <v>Indirect management costs in country (FXD)</v>
      </c>
      <c r="D212" s="247">
        <f>+D$89</f>
        <v>0</v>
      </c>
      <c r="E212" s="247">
        <f>+E$89</f>
        <v>0</v>
      </c>
      <c r="F212" s="305">
        <f>+F89</f>
        <v>0</v>
      </c>
      <c r="G212" s="252">
        <f>+L$98</f>
        <v>0</v>
      </c>
      <c r="H212" s="252">
        <f>+R$98</f>
        <v>0</v>
      </c>
      <c r="I212" s="252">
        <f>+X$98</f>
        <v>0</v>
      </c>
      <c r="J212" s="252">
        <f>+AD$98</f>
        <v>0</v>
      </c>
      <c r="K212" s="253">
        <f>+AJ$98</f>
        <v>0</v>
      </c>
      <c r="L212" s="118"/>
      <c r="M212" s="16"/>
      <c r="N212" s="59"/>
      <c r="S212" s="16"/>
      <c r="T212" s="59"/>
      <c r="Y212" s="16"/>
      <c r="Z212" s="59"/>
    </row>
    <row r="213" spans="1:26" x14ac:dyDescent="0.2">
      <c r="A213" s="246"/>
      <c r="B213" s="240"/>
      <c r="C213" s="240"/>
      <c r="D213" s="247"/>
      <c r="E213" s="247"/>
      <c r="F213" s="305"/>
      <c r="G213" s="252"/>
      <c r="H213" s="252"/>
      <c r="I213" s="252"/>
      <c r="J213" s="252"/>
      <c r="K213" s="253"/>
      <c r="L213" s="118"/>
      <c r="M213" s="110"/>
      <c r="N213" s="59"/>
      <c r="S213" s="16"/>
      <c r="T213" s="59"/>
      <c r="Y213" s="16"/>
      <c r="Z213" s="59"/>
    </row>
    <row r="214" spans="1:26" ht="13.5" thickBot="1" x14ac:dyDescent="0.25">
      <c r="A214" s="548"/>
      <c r="B214" s="255"/>
      <c r="C214" s="549" t="s">
        <v>206</v>
      </c>
      <c r="D214" s="550"/>
      <c r="E214" s="550"/>
      <c r="F214" s="551">
        <f t="shared" ref="F214:K214" si="22">SUM(F192:F213)</f>
        <v>0</v>
      </c>
      <c r="G214" s="551">
        <f t="shared" si="22"/>
        <v>0</v>
      </c>
      <c r="H214" s="551">
        <f t="shared" si="22"/>
        <v>0</v>
      </c>
      <c r="I214" s="551">
        <f t="shared" si="22"/>
        <v>0</v>
      </c>
      <c r="J214" s="551">
        <f t="shared" si="22"/>
        <v>0</v>
      </c>
      <c r="K214" s="552">
        <f t="shared" si="22"/>
        <v>0</v>
      </c>
      <c r="L214" s="118"/>
      <c r="M214" s="59"/>
      <c r="R214" s="16"/>
      <c r="S214" s="59"/>
      <c r="X214" s="16"/>
      <c r="Y214" s="59"/>
    </row>
    <row r="215" spans="1:26" x14ac:dyDescent="0.2">
      <c r="L215" s="16"/>
      <c r="M215" s="59"/>
      <c r="R215" s="16"/>
      <c r="S215" s="59"/>
      <c r="X215" s="16"/>
      <c r="Y215" s="59"/>
    </row>
  </sheetData>
  <sheetProtection sheet="1" objects="1" scenarios="1" formatCells="0" formatColumns="0" formatRows="0" insertColumns="0" insertRows="0" deleteColumns="0" deleteRows="0"/>
  <mergeCells count="36">
    <mergeCell ref="N9:Q9"/>
    <mergeCell ref="H9:K9"/>
    <mergeCell ref="AI3:AK3"/>
    <mergeCell ref="AI5:AK5"/>
    <mergeCell ref="C109:E109"/>
    <mergeCell ref="D3:N3"/>
    <mergeCell ref="G9:G11"/>
    <mergeCell ref="AM9:AM11"/>
    <mergeCell ref="Z9:AC9"/>
    <mergeCell ref="AF9:AI9"/>
    <mergeCell ref="AL9:AL11"/>
    <mergeCell ref="D5:N5"/>
    <mergeCell ref="F9:F11"/>
    <mergeCell ref="T9:W9"/>
    <mergeCell ref="B9:B11"/>
    <mergeCell ref="C108:E108"/>
    <mergeCell ref="A9:A11"/>
    <mergeCell ref="C9:C11"/>
    <mergeCell ref="D9:D11"/>
    <mergeCell ref="E9:E11"/>
    <mergeCell ref="C146:H146"/>
    <mergeCell ref="A189:A190"/>
    <mergeCell ref="C189:C190"/>
    <mergeCell ref="A150:A151"/>
    <mergeCell ref="C150:C151"/>
    <mergeCell ref="D150:D151"/>
    <mergeCell ref="C123:C125"/>
    <mergeCell ref="G150:K150"/>
    <mergeCell ref="E150:E151"/>
    <mergeCell ref="F150:F151"/>
    <mergeCell ref="G189:K189"/>
    <mergeCell ref="D189:D190"/>
    <mergeCell ref="E189:E190"/>
    <mergeCell ref="F189:F190"/>
    <mergeCell ref="F123:F125"/>
    <mergeCell ref="D123:E125"/>
  </mergeCells>
  <phoneticPr fontId="4" type="noConversion"/>
  <dataValidations count="1">
    <dataValidation type="list" allowBlank="1" showInputMessage="1" showErrorMessage="1" sqref="B13 B69 B20 B27 B34 B41 B48 B55 B62 B77 B89">
      <formula1>$AX$1:$AX$2</formula1>
    </dataValidation>
  </dataValidations>
  <pageMargins left="0.39" right="0.56999999999999995" top="0.28000000000000003" bottom="0.18" header="0.27" footer="0.17"/>
  <pageSetup paperSize="8" scale="38" orientation="landscape" r:id="rId1"/>
  <headerFooter alignWithMargins="0">
    <oddFooter>Page &amp;P&amp;R&amp;F</oddFooter>
  </headerFooter>
  <rowBreaks count="1" manualBreakCount="1">
    <brk id="12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E265"/>
  <sheetViews>
    <sheetView topLeftCell="A126" zoomScale="70" zoomScaleNormal="70" workbookViewId="0">
      <selection activeCell="C166" sqref="C166"/>
    </sheetView>
  </sheetViews>
  <sheetFormatPr defaultRowHeight="12.75" outlineLevelRow="1" x14ac:dyDescent="0.2"/>
  <cols>
    <col min="1" max="1" width="5.28515625" customWidth="1"/>
    <col min="2" max="2" width="3" customWidth="1"/>
    <col min="3" max="3" width="51" style="46" customWidth="1"/>
    <col min="4" max="4" width="13.42578125" bestFit="1" customWidth="1"/>
    <col min="5" max="5" width="14.7109375" customWidth="1"/>
    <col min="6" max="6" width="15" customWidth="1"/>
    <col min="7" max="7" width="14.7109375" customWidth="1"/>
    <col min="8" max="8" width="14.42578125" customWidth="1"/>
    <col min="9" max="9" width="14.7109375" customWidth="1"/>
    <col min="10" max="10" width="13.42578125" customWidth="1"/>
    <col min="11" max="14" width="13.5703125" customWidth="1"/>
    <col min="15" max="15" width="12.5703125" customWidth="1"/>
    <col min="16" max="16" width="11" customWidth="1"/>
    <col min="17" max="17" width="10.140625" style="59" customWidth="1"/>
    <col min="18" max="18" width="13.28515625" customWidth="1"/>
    <col min="19" max="19" width="12.7109375" customWidth="1"/>
    <col min="20" max="21" width="12.7109375" style="16" customWidth="1"/>
    <col min="22" max="22" width="12.7109375" style="285" customWidth="1"/>
    <col min="23" max="23" width="12.7109375" customWidth="1"/>
    <col min="24" max="25" width="9.28515625" customWidth="1"/>
    <col min="26" max="26" width="13.140625" customWidth="1"/>
    <col min="27" max="30" width="11.28515625" customWidth="1"/>
    <col min="31" max="31" width="12.7109375" style="285" customWidth="1"/>
    <col min="32" max="32" width="12.7109375" customWidth="1"/>
    <col min="33" max="33" width="9.28515625" customWidth="1"/>
    <col min="34" max="34" width="11.28515625" customWidth="1"/>
    <col min="35" max="35" width="14.28515625" customWidth="1"/>
    <col min="36" max="36" width="12.85546875" customWidth="1"/>
    <col min="37" max="37" width="11.5703125" customWidth="1"/>
    <col min="38" max="38" width="11.7109375" customWidth="1"/>
    <col min="39" max="39" width="9.42578125" customWidth="1"/>
    <col min="40" max="40" width="11.28515625" customWidth="1"/>
    <col min="41" max="41" width="11.85546875" customWidth="1"/>
    <col min="42" max="43" width="9.28515625" customWidth="1"/>
    <col min="44" max="44" width="19.85546875" customWidth="1"/>
    <col min="45" max="48" width="12.140625" customWidth="1"/>
    <col min="49" max="49" width="11.28515625" customWidth="1"/>
    <col min="50" max="50" width="11.85546875" customWidth="1"/>
    <col min="51" max="52" width="9.28515625" customWidth="1"/>
    <col min="53" max="53" width="19.85546875" customWidth="1"/>
  </cols>
  <sheetData>
    <row r="1" spans="1:57" s="9" customFormat="1" ht="27.75" customHeight="1" x14ac:dyDescent="0.2">
      <c r="C1" s="576" t="s">
        <v>352</v>
      </c>
      <c r="E1" s="10"/>
      <c r="Q1" s="55"/>
      <c r="R1" s="14"/>
      <c r="T1" s="14"/>
      <c r="V1" s="14"/>
      <c r="AE1" s="14"/>
      <c r="AN1" s="14"/>
      <c r="AW1" s="14"/>
    </row>
    <row r="2" spans="1:57" s="9" customFormat="1" ht="11.1" customHeight="1" x14ac:dyDescent="0.2">
      <c r="C2" s="8"/>
      <c r="E2" s="10"/>
      <c r="F2" s="10"/>
      <c r="G2" s="10"/>
      <c r="H2" s="88"/>
      <c r="I2" s="10"/>
      <c r="J2" s="10"/>
      <c r="K2" s="10"/>
      <c r="M2" s="14"/>
      <c r="N2" s="14"/>
      <c r="Q2" s="14"/>
      <c r="R2" s="14"/>
      <c r="S2" s="90"/>
      <c r="V2" s="475"/>
      <c r="W2" s="14"/>
      <c r="X2" s="14"/>
      <c r="AC2" s="14"/>
      <c r="AD2" s="14"/>
      <c r="AE2" s="475"/>
      <c r="AM2" s="104"/>
    </row>
    <row r="3" spans="1:57" s="9" customFormat="1" ht="27.75" customHeight="1" x14ac:dyDescent="0.2">
      <c r="C3" s="185">
        <f>' Original Budget Template'!D3</f>
        <v>0</v>
      </c>
      <c r="E3" s="10"/>
      <c r="Q3" s="48" t="s">
        <v>2</v>
      </c>
      <c r="R3" s="190"/>
      <c r="Z3" s="1261" t="s">
        <v>350</v>
      </c>
      <c r="AA3" s="978">
        <v>1.5</v>
      </c>
      <c r="AC3" s="1310" t="s">
        <v>354</v>
      </c>
      <c r="AE3" s="14"/>
      <c r="AF3" s="14"/>
      <c r="AG3" s="189">
        <f>+' Original Budget Template'!AG3</f>
        <v>0</v>
      </c>
      <c r="AH3" s="1310" t="s">
        <v>356</v>
      </c>
      <c r="AI3" s="1523"/>
      <c r="AJ3" s="1524"/>
      <c r="AK3" s="1525"/>
      <c r="AN3" s="14"/>
      <c r="AW3" s="14"/>
    </row>
    <row r="4" spans="1:57" s="9" customFormat="1" ht="11.1" customHeight="1" x14ac:dyDescent="0.2">
      <c r="E4" s="10"/>
      <c r="F4" s="10"/>
      <c r="G4" s="10"/>
      <c r="H4" s="88"/>
      <c r="I4" s="10"/>
      <c r="J4" s="10"/>
      <c r="K4" s="10"/>
      <c r="M4" s="14"/>
      <c r="N4" s="14"/>
      <c r="Q4" s="90"/>
      <c r="R4" s="94"/>
      <c r="S4" s="94"/>
      <c r="T4" s="90"/>
      <c r="U4" s="90"/>
      <c r="V4" s="90"/>
      <c r="W4" s="95"/>
      <c r="X4" s="96"/>
      <c r="Y4" s="90"/>
      <c r="Z4" s="90"/>
      <c r="AA4" s="90"/>
      <c r="AB4" s="90"/>
      <c r="AC4" s="94"/>
      <c r="AD4" s="94"/>
      <c r="AE4" s="90"/>
      <c r="AF4" s="90"/>
      <c r="AG4" s="90"/>
      <c r="AH4" s="90"/>
      <c r="AI4" s="90"/>
      <c r="AJ4" s="90"/>
      <c r="AK4" s="90"/>
      <c r="AM4" s="104"/>
    </row>
    <row r="5" spans="1:57" s="9" customFormat="1" ht="20.25" x14ac:dyDescent="0.2">
      <c r="C5" s="185" t="str">
        <f>IF(' Original Budget Template'!AG5="",' Original Budget Template'!D5&amp;" prepared in "&amp;' Original Budget Template'!AG3,' Original Budget Template'!D5&amp;" prepared in "&amp;' Original Budget Template'!AG3&amp;" and "&amp;' Original Budget Template'!AG5)</f>
        <v xml:space="preserve"> prepared in </v>
      </c>
      <c r="E5" s="10"/>
      <c r="Q5" s="48" t="s">
        <v>3</v>
      </c>
      <c r="R5" s="191"/>
      <c r="T5" s="90"/>
      <c r="U5" s="90"/>
      <c r="V5" s="90"/>
      <c r="W5" s="95"/>
      <c r="X5" s="96"/>
      <c r="Y5" s="90"/>
      <c r="Z5" s="1261" t="s">
        <v>351</v>
      </c>
      <c r="AA5" s="978">
        <v>1</v>
      </c>
      <c r="AB5" s="90"/>
      <c r="AC5" s="1310" t="s">
        <v>355</v>
      </c>
      <c r="AE5" s="14"/>
      <c r="AF5" s="14"/>
      <c r="AG5" s="189">
        <f>+' Original Budget Template'!AG5</f>
        <v>0</v>
      </c>
      <c r="AH5" s="1310" t="s">
        <v>356</v>
      </c>
      <c r="AI5" s="1526"/>
      <c r="AJ5" s="1527"/>
      <c r="AK5" s="1528"/>
      <c r="AN5" s="14"/>
      <c r="AW5" s="14"/>
    </row>
    <row r="6" spans="1:57" s="9" customFormat="1" ht="14.25" customHeight="1" x14ac:dyDescent="0.2">
      <c r="C6" s="1227"/>
      <c r="E6" s="10"/>
      <c r="Q6" s="55"/>
      <c r="R6" s="14"/>
      <c r="T6" s="14"/>
      <c r="V6" s="14"/>
      <c r="AE6" s="14"/>
      <c r="AN6" s="14"/>
      <c r="AW6" s="14"/>
    </row>
    <row r="7" spans="1:57" s="9" customFormat="1" ht="15.75" customHeight="1" thickBot="1" x14ac:dyDescent="0.25">
      <c r="C7" s="1227"/>
      <c r="E7" s="10"/>
      <c r="Q7" s="55"/>
      <c r="R7" s="14"/>
      <c r="T7" s="14"/>
      <c r="V7" s="14"/>
      <c r="AE7" s="14"/>
      <c r="AN7" s="14"/>
      <c r="AW7" s="14"/>
    </row>
    <row r="8" spans="1:57" s="9" customFormat="1" ht="24" customHeight="1" x14ac:dyDescent="0.2">
      <c r="A8" s="1062" t="s">
        <v>321</v>
      </c>
      <c r="B8" s="1063"/>
      <c r="C8" s="1228"/>
      <c r="D8" s="1063"/>
      <c r="E8" s="1064"/>
      <c r="F8" s="1024" t="s">
        <v>322</v>
      </c>
      <c r="G8" s="1025"/>
      <c r="H8" s="1026"/>
      <c r="I8" s="1027"/>
      <c r="J8" s="1092" t="s">
        <v>323</v>
      </c>
      <c r="K8" s="1262"/>
      <c r="L8" s="1262"/>
      <c r="M8" s="1262"/>
      <c r="N8" s="1262"/>
      <c r="O8" s="1093"/>
      <c r="P8" s="1094"/>
      <c r="Q8" s="1095"/>
      <c r="R8" s="1095"/>
      <c r="S8" s="1094"/>
      <c r="T8" s="1094"/>
      <c r="U8" s="1096"/>
      <c r="V8" s="1118" t="s">
        <v>332</v>
      </c>
      <c r="W8" s="1119"/>
      <c r="X8" s="1119"/>
      <c r="Y8" s="1119"/>
      <c r="Z8" s="1120"/>
      <c r="AA8" s="1121"/>
      <c r="AB8" s="1121"/>
      <c r="AC8" s="1119"/>
      <c r="AD8" s="1119"/>
      <c r="AE8" s="1119"/>
      <c r="AF8" s="1119"/>
      <c r="AG8" s="1121"/>
      <c r="AH8" s="1121"/>
      <c r="AI8" s="1120"/>
      <c r="AJ8" s="1119"/>
      <c r="AK8" s="1119"/>
      <c r="AL8" s="1119"/>
      <c r="AM8" s="1119"/>
      <c r="AN8" s="1119"/>
      <c r="AO8" s="1119"/>
      <c r="AP8" s="1119"/>
      <c r="AQ8" s="1122"/>
      <c r="AR8" s="1119"/>
      <c r="AS8" s="1119"/>
      <c r="AT8" s="1119"/>
      <c r="AU8" s="1119"/>
      <c r="AV8" s="1119"/>
      <c r="AW8" s="1119"/>
      <c r="AX8" s="1119"/>
      <c r="AY8" s="1119"/>
      <c r="AZ8" s="1119"/>
      <c r="BA8" s="1119"/>
      <c r="BB8" s="1119"/>
      <c r="BC8" s="1119"/>
      <c r="BD8" s="1119"/>
      <c r="BE8" s="1123"/>
    </row>
    <row r="9" spans="1:57" ht="12.75" customHeight="1" x14ac:dyDescent="0.2">
      <c r="A9" s="1551" t="s">
        <v>324</v>
      </c>
      <c r="B9" s="1551" t="s">
        <v>353</v>
      </c>
      <c r="C9" s="1549" t="s">
        <v>325</v>
      </c>
      <c r="D9" s="1549" t="s">
        <v>81</v>
      </c>
      <c r="E9" s="1537" t="s">
        <v>82</v>
      </c>
      <c r="F9" s="1539" t="s">
        <v>190</v>
      </c>
      <c r="G9" s="1542" t="s">
        <v>187</v>
      </c>
      <c r="H9" s="1542" t="s">
        <v>189</v>
      </c>
      <c r="I9" s="1544" t="s">
        <v>188</v>
      </c>
      <c r="J9" s="1097" t="s">
        <v>326</v>
      </c>
      <c r="K9" s="1263"/>
      <c r="L9" s="1263"/>
      <c r="M9" s="1263"/>
      <c r="N9" s="1263"/>
      <c r="O9" s="1014" t="s">
        <v>326</v>
      </c>
      <c r="P9" s="1015"/>
      <c r="Q9" s="1015"/>
      <c r="R9" s="1014" t="s">
        <v>338</v>
      </c>
      <c r="S9" s="1014" t="s">
        <v>338</v>
      </c>
      <c r="T9" s="1015"/>
      <c r="U9" s="1098"/>
      <c r="V9" s="1536" t="s">
        <v>28</v>
      </c>
      <c r="W9" s="1535"/>
      <c r="X9" s="1535"/>
      <c r="Y9" s="1535"/>
      <c r="Z9" s="1016" t="s">
        <v>54</v>
      </c>
      <c r="AA9" s="1017" t="s">
        <v>339</v>
      </c>
      <c r="AB9" s="1018"/>
      <c r="AC9" s="1019"/>
      <c r="AD9" s="1020" t="s">
        <v>335</v>
      </c>
      <c r="AE9" s="1541" t="s">
        <v>336</v>
      </c>
      <c r="AF9" s="1535"/>
      <c r="AG9" s="1535"/>
      <c r="AH9" s="1535"/>
      <c r="AI9" s="1020" t="s">
        <v>340</v>
      </c>
      <c r="AJ9" s="1017" t="s">
        <v>67</v>
      </c>
      <c r="AK9" s="1018"/>
      <c r="AL9" s="1019"/>
      <c r="AM9" s="1020" t="s">
        <v>328</v>
      </c>
      <c r="AN9" s="1534" t="s">
        <v>101</v>
      </c>
      <c r="AO9" s="1535"/>
      <c r="AP9" s="1535"/>
      <c r="AQ9" s="1535"/>
      <c r="AR9" s="1021" t="s">
        <v>91</v>
      </c>
      <c r="AS9" s="1022" t="s">
        <v>91</v>
      </c>
      <c r="AT9" s="1018"/>
      <c r="AU9" s="1019"/>
      <c r="AV9" s="1021" t="s">
        <v>91</v>
      </c>
      <c r="AW9" s="1534" t="s">
        <v>102</v>
      </c>
      <c r="AX9" s="1535"/>
      <c r="AY9" s="1535"/>
      <c r="AZ9" s="1535"/>
      <c r="BA9" s="1021" t="s">
        <v>92</v>
      </c>
      <c r="BB9" s="1022" t="s">
        <v>92</v>
      </c>
      <c r="BC9" s="1018"/>
      <c r="BD9" s="1019"/>
      <c r="BE9" s="1023" t="s">
        <v>92</v>
      </c>
    </row>
    <row r="10" spans="1:57" ht="25.5" customHeight="1" x14ac:dyDescent="0.2">
      <c r="A10" s="1552"/>
      <c r="B10" s="1552"/>
      <c r="C10" s="1550"/>
      <c r="D10" s="1550"/>
      <c r="E10" s="1538"/>
      <c r="F10" s="1540"/>
      <c r="G10" s="1543"/>
      <c r="H10" s="1543"/>
      <c r="I10" s="1545"/>
      <c r="J10" s="1099" t="s">
        <v>330</v>
      </c>
      <c r="K10" s="1264" t="s">
        <v>83</v>
      </c>
      <c r="L10" s="1264" t="s">
        <v>84</v>
      </c>
      <c r="M10" s="1264" t="s">
        <v>85</v>
      </c>
      <c r="N10" s="1264" t="s">
        <v>86</v>
      </c>
      <c r="O10" s="989" t="s">
        <v>53</v>
      </c>
      <c r="P10" s="990"/>
      <c r="Q10" s="990"/>
      <c r="R10" s="989"/>
      <c r="S10" s="989"/>
      <c r="T10" s="990" t="s">
        <v>18</v>
      </c>
      <c r="U10" s="1100" t="s">
        <v>18</v>
      </c>
      <c r="V10" s="1124" t="s">
        <v>83</v>
      </c>
      <c r="W10" s="1002" t="s">
        <v>84</v>
      </c>
      <c r="X10" s="1002" t="s">
        <v>85</v>
      </c>
      <c r="Y10" s="1002" t="s">
        <v>86</v>
      </c>
      <c r="Z10" s="1002"/>
      <c r="AA10" s="1004"/>
      <c r="AB10" s="1005" t="s">
        <v>17</v>
      </c>
      <c r="AC10" s="1005" t="s">
        <v>17</v>
      </c>
      <c r="AD10" s="1003"/>
      <c r="AE10" s="1001" t="s">
        <v>83</v>
      </c>
      <c r="AF10" s="1002" t="s">
        <v>84</v>
      </c>
      <c r="AG10" s="1002" t="s">
        <v>85</v>
      </c>
      <c r="AH10" s="1002" t="s">
        <v>86</v>
      </c>
      <c r="AI10" s="1003"/>
      <c r="AJ10" s="1004"/>
      <c r="AK10" s="1005" t="s">
        <v>19</v>
      </c>
      <c r="AL10" s="1005" t="s">
        <v>19</v>
      </c>
      <c r="AM10" s="1003"/>
      <c r="AN10" s="1001" t="s">
        <v>83</v>
      </c>
      <c r="AO10" s="1002" t="s">
        <v>84</v>
      </c>
      <c r="AP10" s="1002" t="s">
        <v>85</v>
      </c>
      <c r="AQ10" s="1002" t="s">
        <v>86</v>
      </c>
      <c r="AR10" s="1003"/>
      <c r="AS10" s="1004"/>
      <c r="AT10" s="1005" t="s">
        <v>19</v>
      </c>
      <c r="AU10" s="1005" t="s">
        <v>19</v>
      </c>
      <c r="AV10" s="1003"/>
      <c r="AW10" s="1001" t="s">
        <v>83</v>
      </c>
      <c r="AX10" s="1002" t="s">
        <v>84</v>
      </c>
      <c r="AY10" s="1002" t="s">
        <v>85</v>
      </c>
      <c r="AZ10" s="1002" t="s">
        <v>86</v>
      </c>
      <c r="BA10" s="1003"/>
      <c r="BB10" s="1004"/>
      <c r="BC10" s="1005" t="s">
        <v>19</v>
      </c>
      <c r="BD10" s="1005" t="s">
        <v>19</v>
      </c>
      <c r="BE10" s="1006"/>
    </row>
    <row r="11" spans="1:57" ht="114.75" x14ac:dyDescent="0.2">
      <c r="A11" s="1552"/>
      <c r="B11" s="1552"/>
      <c r="C11" s="1550"/>
      <c r="D11" s="1550"/>
      <c r="E11" s="1538"/>
      <c r="F11" s="1540"/>
      <c r="G11" s="1543"/>
      <c r="H11" s="1543"/>
      <c r="I11" s="1545"/>
      <c r="J11" s="1269" t="s">
        <v>75</v>
      </c>
      <c r="K11" s="1268" t="str">
        <f>+' Original Budget Template'!H11</f>
        <v>July to Sept</v>
      </c>
      <c r="L11" s="1268" t="str">
        <f>+' Original Budget Template'!I11</f>
        <v>Oct to Dec</v>
      </c>
      <c r="M11" s="1268" t="str">
        <f>+' Original Budget Template'!J11</f>
        <v>Jan to Mar</v>
      </c>
      <c r="N11" s="1268" t="str">
        <f>+' Original Budget Template'!K11</f>
        <v>Apr to Jun</v>
      </c>
      <c r="O11" s="1271" t="s">
        <v>75</v>
      </c>
      <c r="P11" s="990" t="s">
        <v>23</v>
      </c>
      <c r="Q11" s="990" t="s">
        <v>24</v>
      </c>
      <c r="R11" s="989" t="s">
        <v>331</v>
      </c>
      <c r="S11" s="989" t="s">
        <v>333</v>
      </c>
      <c r="T11" s="995" t="s">
        <v>26</v>
      </c>
      <c r="U11" s="1101" t="s">
        <v>25</v>
      </c>
      <c r="V11" s="1225" t="str">
        <f>+' Original Budget Template'!N11</f>
        <v>July to Sept</v>
      </c>
      <c r="W11" s="1224" t="str">
        <f>+' Original Budget Template'!O11</f>
        <v>Oct to Dec</v>
      </c>
      <c r="X11" s="1224" t="str">
        <f>+' Original Budget Template'!P11</f>
        <v>Jan to Mar</v>
      </c>
      <c r="Y11" s="1224" t="str">
        <f>+' Original Budget Template'!Q11</f>
        <v>Apr to Jun</v>
      </c>
      <c r="Z11" s="1003" t="s">
        <v>341</v>
      </c>
      <c r="AA11" s="1004" t="s">
        <v>342</v>
      </c>
      <c r="AB11" s="1009" t="s">
        <v>26</v>
      </c>
      <c r="AC11" s="1009" t="s">
        <v>27</v>
      </c>
      <c r="AD11" s="1003" t="s">
        <v>334</v>
      </c>
      <c r="AE11" s="1226" t="str">
        <f>+' Original Budget Template'!T11</f>
        <v>July to Sept</v>
      </c>
      <c r="AF11" s="1224" t="str">
        <f>+' Original Budget Template'!U11</f>
        <v>Oct to Dec</v>
      </c>
      <c r="AG11" s="1224" t="str">
        <f>+' Original Budget Template'!V11</f>
        <v>Jan to Mar</v>
      </c>
      <c r="AH11" s="1224" t="str">
        <f>+' Original Budget Template'!W11</f>
        <v>Apr to Jun</v>
      </c>
      <c r="AI11" s="1003" t="s">
        <v>337</v>
      </c>
      <c r="AJ11" s="1004" t="s">
        <v>39</v>
      </c>
      <c r="AK11" s="1009" t="s">
        <v>26</v>
      </c>
      <c r="AL11" s="1009" t="s">
        <v>27</v>
      </c>
      <c r="AM11" s="1003" t="s">
        <v>334</v>
      </c>
      <c r="AN11" s="1226" t="str">
        <f>+' Original Budget Template'!Z11</f>
        <v>July to Sept</v>
      </c>
      <c r="AO11" s="1224" t="str">
        <f>+' Original Budget Template'!AA11</f>
        <v>Oct to Dec</v>
      </c>
      <c r="AP11" s="1224" t="str">
        <f>+' Original Budget Template'!AB11</f>
        <v>Jan to Mar</v>
      </c>
      <c r="AQ11" s="1224" t="str">
        <f>+' Original Budget Template'!AC11</f>
        <v>Apr to Jun</v>
      </c>
      <c r="AR11" s="1007" t="s">
        <v>103</v>
      </c>
      <c r="AS11" s="1008" t="s">
        <v>104</v>
      </c>
      <c r="AT11" s="1009" t="s">
        <v>26</v>
      </c>
      <c r="AU11" s="1009" t="s">
        <v>27</v>
      </c>
      <c r="AV11" s="1003" t="s">
        <v>334</v>
      </c>
      <c r="AW11" s="1226" t="str">
        <f>+' Original Budget Template'!AF11</f>
        <v>July to Sept</v>
      </c>
      <c r="AX11" s="1224" t="str">
        <f>+' Original Budget Template'!AG11</f>
        <v>Oct to Dec</v>
      </c>
      <c r="AY11" s="1224" t="str">
        <f>+' Original Budget Template'!AH11</f>
        <v>Jan to Mar</v>
      </c>
      <c r="AZ11" s="1224" t="str">
        <f>+' Original Budget Template'!AI11</f>
        <v>Apr to Jun</v>
      </c>
      <c r="BA11" s="1007" t="s">
        <v>105</v>
      </c>
      <c r="BB11" s="1008" t="s">
        <v>106</v>
      </c>
      <c r="BC11" s="1009" t="s">
        <v>26</v>
      </c>
      <c r="BD11" s="1009" t="s">
        <v>27</v>
      </c>
      <c r="BE11" s="1006" t="s">
        <v>334</v>
      </c>
    </row>
    <row r="12" spans="1:57" ht="14.25" x14ac:dyDescent="0.2">
      <c r="A12" s="885" t="s">
        <v>264</v>
      </c>
      <c r="B12" s="1290"/>
      <c r="C12" s="582" t="s">
        <v>265</v>
      </c>
      <c r="D12" s="6"/>
      <c r="E12" s="1065"/>
      <c r="F12" s="1028"/>
      <c r="G12" s="28"/>
      <c r="H12" s="28"/>
      <c r="I12" s="1029"/>
      <c r="J12" s="1102"/>
      <c r="K12" s="1265"/>
      <c r="L12" s="1265"/>
      <c r="M12" s="1265"/>
      <c r="N12" s="1265"/>
      <c r="O12" s="25"/>
      <c r="P12" s="76"/>
      <c r="Q12" s="76"/>
      <c r="R12" s="25"/>
      <c r="S12" s="25"/>
      <c r="T12" s="78"/>
      <c r="U12" s="1103"/>
      <c r="V12" s="1125"/>
      <c r="W12" s="5"/>
      <c r="X12" s="5"/>
      <c r="Y12" s="5"/>
      <c r="Z12" s="25"/>
      <c r="AA12" s="15"/>
      <c r="AB12" s="78"/>
      <c r="AC12" s="78"/>
      <c r="AD12" s="25"/>
      <c r="AE12" s="5"/>
      <c r="AF12" s="5"/>
      <c r="AG12" s="5"/>
      <c r="AH12" s="5"/>
      <c r="AI12" s="25"/>
      <c r="AJ12" s="15"/>
      <c r="AK12" s="480"/>
      <c r="AL12" s="480"/>
      <c r="AM12" s="25"/>
      <c r="AN12" s="5"/>
      <c r="AO12" s="5"/>
      <c r="AP12" s="5"/>
      <c r="AQ12" s="5"/>
      <c r="AR12" s="25"/>
      <c r="AS12" s="15"/>
      <c r="AT12" s="78"/>
      <c r="AU12" s="78"/>
      <c r="AV12" s="25"/>
      <c r="AW12" s="5"/>
      <c r="AX12" s="5"/>
      <c r="AY12" s="5"/>
      <c r="AZ12" s="5"/>
      <c r="BA12" s="25"/>
      <c r="BB12" s="15"/>
      <c r="BC12" s="480"/>
      <c r="BD12" s="480"/>
      <c r="BE12" s="908"/>
    </row>
    <row r="13" spans="1:57" s="475" customFormat="1" ht="15" customHeight="1" x14ac:dyDescent="0.2">
      <c r="A13" s="909">
        <f>' Original Budget Template'!A13</f>
        <v>1</v>
      </c>
      <c r="B13" s="1311">
        <f>' Original Budget Template'!B13</f>
        <v>2</v>
      </c>
      <c r="C13" s="409" t="str">
        <f>' Original Budget Template'!C13</f>
        <v>Description (Output 1)</v>
      </c>
      <c r="D13" s="410">
        <f>' Original Budget Template'!D13</f>
        <v>0</v>
      </c>
      <c r="E13" s="1066">
        <f>' Original Budget Template'!E13</f>
        <v>0</v>
      </c>
      <c r="F13" s="1030">
        <f>SUM(F14:F19)</f>
        <v>0</v>
      </c>
      <c r="G13" s="464">
        <f>SUM(O13,AA13,AJ13,AS13,BB13)</f>
        <v>0</v>
      </c>
      <c r="H13" s="464">
        <f>' Original Budget Template'!G13</f>
        <v>0</v>
      </c>
      <c r="I13" s="1031">
        <f>SUM(I14:I19)</f>
        <v>0</v>
      </c>
      <c r="J13" s="1030">
        <f>+' Original Budget Template'!L13</f>
        <v>0</v>
      </c>
      <c r="K13" s="1030">
        <f>SUM(K15:K19)</f>
        <v>0</v>
      </c>
      <c r="L13" s="1030">
        <f>SUM(L15:L19)</f>
        <v>0</v>
      </c>
      <c r="M13" s="1030">
        <f>SUM(M15:M19)</f>
        <v>0</v>
      </c>
      <c r="N13" s="1030">
        <f>SUM(N15:N19)</f>
        <v>0</v>
      </c>
      <c r="O13" s="1030">
        <f>SUM(O15:O19)</f>
        <v>0</v>
      </c>
      <c r="P13" s="465">
        <f>+O13-J13</f>
        <v>0</v>
      </c>
      <c r="Q13" s="457">
        <f>IF(ISERROR(P13/J13),0,P13/J13)</f>
        <v>0</v>
      </c>
      <c r="R13" s="466"/>
      <c r="S13" s="466"/>
      <c r="T13" s="472">
        <f>+' Original Budget Template'!M13</f>
        <v>0</v>
      </c>
      <c r="U13" s="1104">
        <f>IF(ISERROR(O13/G13),0,O13/G13)</f>
        <v>0</v>
      </c>
      <c r="V13" s="1126">
        <f>SUM(V15:V19)</f>
        <v>0</v>
      </c>
      <c r="W13" s="619">
        <f>SUM(W15:W19)</f>
        <v>0</v>
      </c>
      <c r="X13" s="619">
        <f>SUM(X15:X19)</f>
        <v>0</v>
      </c>
      <c r="Y13" s="619">
        <f>SUM(Y15:Y19)</f>
        <v>0</v>
      </c>
      <c r="Z13" s="464">
        <f>+' Original Budget Template'!R13</f>
        <v>0</v>
      </c>
      <c r="AA13" s="464">
        <f>SUM(AA15:AA18)</f>
        <v>0</v>
      </c>
      <c r="AB13" s="472">
        <f>IF(ISERROR((+Z13+J13)/F13),0,(+Z13+J13)/F13)</f>
        <v>0</v>
      </c>
      <c r="AC13" s="472">
        <f>IF(ISERROR((+AA13+O13)/G13),0,(+AA13+O13)/G13)</f>
        <v>0</v>
      </c>
      <c r="AD13" s="467"/>
      <c r="AE13" s="667">
        <f>SUM(AE15:AE19)</f>
        <v>0</v>
      </c>
      <c r="AF13" s="668">
        <f>SUM(AF15:AF19)</f>
        <v>0</v>
      </c>
      <c r="AG13" s="668">
        <f>SUM(AG15:AG19)</f>
        <v>0</v>
      </c>
      <c r="AH13" s="668">
        <f>SUM(AH15:AH19)</f>
        <v>0</v>
      </c>
      <c r="AI13" s="464">
        <f>+' Original Budget Template'!X13</f>
        <v>0</v>
      </c>
      <c r="AJ13" s="464">
        <f>SUM(AJ15:AJ18)</f>
        <v>0</v>
      </c>
      <c r="AK13" s="472">
        <f>IF(ISERROR((+AI13+Z13+J13)/F13),0,(+AI13+Z13+J13)/F13)</f>
        <v>0</v>
      </c>
      <c r="AL13" s="472">
        <f>IF(ISERROR((+AJ13+O13+AA13)/G13),0,(+AJ13+O13+AA13)/G13)</f>
        <v>0</v>
      </c>
      <c r="AM13" s="467"/>
      <c r="AN13" s="667">
        <f>SUM(AN15:AN19)</f>
        <v>0</v>
      </c>
      <c r="AO13" s="668">
        <f>SUM(AO15:AO19)</f>
        <v>0</v>
      </c>
      <c r="AP13" s="668">
        <f>SUM(AP15:AP19)</f>
        <v>0</v>
      </c>
      <c r="AQ13" s="668">
        <f>SUM(AQ15:AQ19)</f>
        <v>0</v>
      </c>
      <c r="AR13" s="464">
        <f>+' Original Budget Template'!AD13</f>
        <v>0</v>
      </c>
      <c r="AS13" s="464">
        <f>SUM(AS15:AS18)</f>
        <v>0</v>
      </c>
      <c r="AT13" s="472">
        <f>IF(ISERROR((+$AR13+$AI13+$Z13+$J13)/$F13),0,(+$AR13+$AI13+$Z13+$J13)/$F13)</f>
        <v>0</v>
      </c>
      <c r="AU13" s="472">
        <f>IF(ISERROR((+$AS13+$AJ13+$AA13+$O13)/$G13),0,(+$AS13+$AJ13+$AA13+$O13)/$G13)</f>
        <v>0</v>
      </c>
      <c r="AV13" s="467"/>
      <c r="AW13" s="667">
        <f>SUM(AW15:AW19)</f>
        <v>0</v>
      </c>
      <c r="AX13" s="668">
        <f>SUM(AX15:AX19)</f>
        <v>0</v>
      </c>
      <c r="AY13" s="668">
        <f>SUM(AY15:AY19)</f>
        <v>0</v>
      </c>
      <c r="AZ13" s="668">
        <f>SUM(AZ15:AZ19)</f>
        <v>0</v>
      </c>
      <c r="BA13" s="464">
        <f>+' Original Budget Template'!AJ13</f>
        <v>0</v>
      </c>
      <c r="BB13" s="464">
        <f>SUM(BB15:BB18)</f>
        <v>0</v>
      </c>
      <c r="BC13" s="472">
        <f>IF(ISERROR((+$BA13+$AR13+$AI13+$Z13+$J13)/$F13),0,(+$BA13+$AR13+$AI13+$Z13+$J13)/$F13)</f>
        <v>0</v>
      </c>
      <c r="BD13" s="472">
        <f>IF(ISERROR(($BB13+$AS13+$AJ13+$AA13+$O13)/$G13),0,($BB13+$AS13+$AJ13+$AA13+$O13)/$G13)</f>
        <v>0</v>
      </c>
      <c r="BE13" s="910"/>
    </row>
    <row r="14" spans="1:57" ht="38.25" x14ac:dyDescent="0.2">
      <c r="A14" s="911"/>
      <c r="B14" s="1312"/>
      <c r="C14" s="188" t="str">
        <f>' Original Budget Template'!C14</f>
        <v>Under each sub-output, provide a detailed description of what resources will be used to deliver the outputs:</v>
      </c>
      <c r="D14" s="65"/>
      <c r="E14" s="1067"/>
      <c r="F14" s="1032"/>
      <c r="G14" s="436"/>
      <c r="H14" s="436"/>
      <c r="I14" s="1033"/>
      <c r="J14" s="1032"/>
      <c r="K14" s="437"/>
      <c r="L14" s="437"/>
      <c r="M14" s="437"/>
      <c r="N14" s="437"/>
      <c r="O14" s="1032"/>
      <c r="P14" s="438"/>
      <c r="Q14" s="458"/>
      <c r="R14" s="414"/>
      <c r="S14" s="414"/>
      <c r="T14" s="469"/>
      <c r="U14" s="1105"/>
      <c r="V14" s="1127"/>
      <c r="W14" s="62"/>
      <c r="X14" s="62"/>
      <c r="Y14" s="62"/>
      <c r="Z14" s="436"/>
      <c r="AA14" s="436"/>
      <c r="AB14" s="469"/>
      <c r="AC14" s="469"/>
      <c r="AD14" s="481"/>
      <c r="AE14" s="62"/>
      <c r="AF14" s="62"/>
      <c r="AG14" s="62"/>
      <c r="AH14" s="62"/>
      <c r="AI14" s="436"/>
      <c r="AJ14" s="436"/>
      <c r="AK14" s="469"/>
      <c r="AL14" s="469"/>
      <c r="AM14" s="481"/>
      <c r="AN14" s="62"/>
      <c r="AO14" s="62"/>
      <c r="AP14" s="62"/>
      <c r="AQ14" s="62"/>
      <c r="AR14" s="436"/>
      <c r="AS14" s="436"/>
      <c r="AT14" s="469"/>
      <c r="AU14" s="469"/>
      <c r="AV14" s="481"/>
      <c r="AW14" s="62"/>
      <c r="AX14" s="62"/>
      <c r="AY14" s="62"/>
      <c r="AZ14" s="62"/>
      <c r="BA14" s="436"/>
      <c r="BB14" s="436"/>
      <c r="BC14" s="469"/>
      <c r="BD14" s="469"/>
      <c r="BE14" s="912"/>
    </row>
    <row r="15" spans="1:57" ht="15" customHeight="1" x14ac:dyDescent="0.2">
      <c r="A15" s="913">
        <f>' Original Budget Template'!A15</f>
        <v>1.1000000000000001</v>
      </c>
      <c r="B15" s="4"/>
      <c r="C15" s="11" t="str">
        <f>' Original Budget Template'!C15</f>
        <v>Description - suboutputs/tasks/expense type</v>
      </c>
      <c r="D15" s="22"/>
      <c r="E15" s="1068"/>
      <c r="F15" s="1034">
        <f>+' Original Budget Template'!F15</f>
        <v>0</v>
      </c>
      <c r="G15" s="439">
        <f>SUM(O15,AA15,AJ15,AS15,BB15)</f>
        <v>0</v>
      </c>
      <c r="H15" s="439">
        <f>' Original Budget Template'!G15</f>
        <v>0</v>
      </c>
      <c r="I15" s="1035">
        <f>IF(ISERROR(IF($B$13=1,G15/$AA$3,G15/$AA$5)),0,(IF($B$13=1,G15/$AA$3,G15/$AA$5)))</f>
        <v>0</v>
      </c>
      <c r="J15" s="1034">
        <f>+' Original Budget Template'!L15</f>
        <v>0</v>
      </c>
      <c r="K15" s="440"/>
      <c r="L15" s="440"/>
      <c r="M15" s="440"/>
      <c r="N15" s="440"/>
      <c r="O15" s="1034">
        <f>SUM(K15:N15)</f>
        <v>0</v>
      </c>
      <c r="P15" s="441">
        <f>+O15-J15</f>
        <v>0</v>
      </c>
      <c r="Q15" s="459">
        <f>IF(ISERROR(P15/J15),0,P15/J15)</f>
        <v>0</v>
      </c>
      <c r="R15" s="589"/>
      <c r="S15" s="589"/>
      <c r="T15" s="469"/>
      <c r="U15" s="1105"/>
      <c r="V15" s="1128">
        <f>+' Original Budget Template'!N15</f>
        <v>0</v>
      </c>
      <c r="W15" s="366">
        <f>+' Original Budget Template'!O15</f>
        <v>0</v>
      </c>
      <c r="X15" s="366">
        <f>+' Original Budget Template'!P15</f>
        <v>0</v>
      </c>
      <c r="Y15" s="366">
        <f>+' Original Budget Template'!Q15</f>
        <v>0</v>
      </c>
      <c r="Z15" s="439">
        <f>+' Original Budget Template'!R15</f>
        <v>0</v>
      </c>
      <c r="AA15" s="439">
        <f>SUM(V15:Y15)</f>
        <v>0</v>
      </c>
      <c r="AB15" s="469"/>
      <c r="AC15" s="469"/>
      <c r="AD15" s="589"/>
      <c r="AE15" s="366">
        <f>+' Original Budget Template'!T15</f>
        <v>0</v>
      </c>
      <c r="AF15" s="366">
        <f>+' Original Budget Template'!U15</f>
        <v>0</v>
      </c>
      <c r="AG15" s="366">
        <f>+' Original Budget Template'!V15</f>
        <v>0</v>
      </c>
      <c r="AH15" s="366">
        <f>+' Original Budget Template'!W15</f>
        <v>0</v>
      </c>
      <c r="AI15" s="439">
        <f>+' Original Budget Template'!X15</f>
        <v>0</v>
      </c>
      <c r="AJ15" s="439">
        <f>SUM(AE15:AH15)</f>
        <v>0</v>
      </c>
      <c r="AK15" s="469"/>
      <c r="AL15" s="469"/>
      <c r="AM15" s="589"/>
      <c r="AN15" s="366">
        <f>+' Original Budget Template'!Z15</f>
        <v>0</v>
      </c>
      <c r="AO15" s="366">
        <f>+' Original Budget Template'!AA15</f>
        <v>0</v>
      </c>
      <c r="AP15" s="366">
        <f>+' Original Budget Template'!AB15</f>
        <v>0</v>
      </c>
      <c r="AQ15" s="366">
        <f>+' Original Budget Template'!AC15</f>
        <v>0</v>
      </c>
      <c r="AR15" s="439">
        <f>+' Original Budget Template'!AD15</f>
        <v>0</v>
      </c>
      <c r="AS15" s="439">
        <f>SUM(AN15:AQ15)</f>
        <v>0</v>
      </c>
      <c r="AT15" s="469"/>
      <c r="AU15" s="469"/>
      <c r="AV15" s="589"/>
      <c r="AW15" s="366">
        <f>+' Original Budget Template'!AF15</f>
        <v>0</v>
      </c>
      <c r="AX15" s="366">
        <f>+' Original Budget Template'!AG15</f>
        <v>0</v>
      </c>
      <c r="AY15" s="366">
        <f>+' Original Budget Template'!AH15</f>
        <v>0</v>
      </c>
      <c r="AZ15" s="366">
        <f>+' Original Budget Template'!AI15</f>
        <v>0</v>
      </c>
      <c r="BA15" s="439">
        <f>+' Original Budget Template'!AJ15</f>
        <v>0</v>
      </c>
      <c r="BB15" s="439">
        <f>SUM(AW15:AZ15)</f>
        <v>0</v>
      </c>
      <c r="BC15" s="469"/>
      <c r="BD15" s="469"/>
      <c r="BE15" s="914"/>
    </row>
    <row r="16" spans="1:57" ht="15" customHeight="1" x14ac:dyDescent="0.2">
      <c r="A16" s="913">
        <f>' Original Budget Template'!A16</f>
        <v>1.2</v>
      </c>
      <c r="B16" s="4"/>
      <c r="C16" s="11" t="str">
        <f>' Original Budget Template'!C16</f>
        <v>Description - suboutputs/tasks/expense type</v>
      </c>
      <c r="D16" s="22"/>
      <c r="E16" s="1068"/>
      <c r="F16" s="1034">
        <f>+' Original Budget Template'!F16</f>
        <v>0</v>
      </c>
      <c r="G16" s="439">
        <f>SUM(O16,AA16,AJ16,AS16,BB16)</f>
        <v>0</v>
      </c>
      <c r="H16" s="439">
        <f>' Original Budget Template'!G16</f>
        <v>0</v>
      </c>
      <c r="I16" s="1035">
        <f>IF(ISERROR(IF($B$13=1,G16/$AA$3,G16/$AA$5)),0,(IF($B$13=1,G16/$AA$3,G16/$AA$5)))</f>
        <v>0</v>
      </c>
      <c r="J16" s="1034">
        <f>+' Original Budget Template'!L16</f>
        <v>0</v>
      </c>
      <c r="K16" s="440"/>
      <c r="L16" s="440"/>
      <c r="M16" s="440"/>
      <c r="N16" s="440"/>
      <c r="O16" s="1034">
        <f>SUM(K16:N16)</f>
        <v>0</v>
      </c>
      <c r="P16" s="441">
        <f>+O16-J16</f>
        <v>0</v>
      </c>
      <c r="Q16" s="459">
        <f>IF(ISERROR(P16/J16),0,P16/J16)</f>
        <v>0</v>
      </c>
      <c r="R16" s="589"/>
      <c r="S16" s="589"/>
      <c r="T16" s="469"/>
      <c r="U16" s="1105"/>
      <c r="V16" s="1128">
        <f>+' Original Budget Template'!N16</f>
        <v>0</v>
      </c>
      <c r="W16" s="366">
        <f>+' Original Budget Template'!O16</f>
        <v>0</v>
      </c>
      <c r="X16" s="366">
        <f>+' Original Budget Template'!P16</f>
        <v>0</v>
      </c>
      <c r="Y16" s="366">
        <f>+' Original Budget Template'!Q16</f>
        <v>0</v>
      </c>
      <c r="Z16" s="439">
        <f>+' Original Budget Template'!R16</f>
        <v>0</v>
      </c>
      <c r="AA16" s="439">
        <f>SUM(V16:Y16)</f>
        <v>0</v>
      </c>
      <c r="AB16" s="469"/>
      <c r="AC16" s="469"/>
      <c r="AD16" s="589"/>
      <c r="AE16" s="366">
        <f>+' Original Budget Template'!T16</f>
        <v>0</v>
      </c>
      <c r="AF16" s="366">
        <f>+' Original Budget Template'!U16</f>
        <v>0</v>
      </c>
      <c r="AG16" s="366">
        <f>+' Original Budget Template'!V16</f>
        <v>0</v>
      </c>
      <c r="AH16" s="366">
        <f>+' Original Budget Template'!W16</f>
        <v>0</v>
      </c>
      <c r="AI16" s="439">
        <f>+' Original Budget Template'!X16</f>
        <v>0</v>
      </c>
      <c r="AJ16" s="439">
        <f>SUM(AE16:AH16)</f>
        <v>0</v>
      </c>
      <c r="AK16" s="469"/>
      <c r="AL16" s="469"/>
      <c r="AM16" s="589"/>
      <c r="AN16" s="366">
        <f>+' Original Budget Template'!Z16</f>
        <v>0</v>
      </c>
      <c r="AO16" s="366">
        <f>+' Original Budget Template'!AA16</f>
        <v>0</v>
      </c>
      <c r="AP16" s="366">
        <f>+' Original Budget Template'!AB16</f>
        <v>0</v>
      </c>
      <c r="AQ16" s="366">
        <f>+' Original Budget Template'!AC16</f>
        <v>0</v>
      </c>
      <c r="AR16" s="439">
        <f>+' Original Budget Template'!AD16</f>
        <v>0</v>
      </c>
      <c r="AS16" s="439">
        <f>SUM(AN16:AQ16)</f>
        <v>0</v>
      </c>
      <c r="AT16" s="469"/>
      <c r="AU16" s="469"/>
      <c r="AV16" s="589"/>
      <c r="AW16" s="366">
        <f>+' Original Budget Template'!AF16</f>
        <v>0</v>
      </c>
      <c r="AX16" s="366">
        <f>+' Original Budget Template'!AG16</f>
        <v>0</v>
      </c>
      <c r="AY16" s="366">
        <f>+' Original Budget Template'!AH16</f>
        <v>0</v>
      </c>
      <c r="AZ16" s="366">
        <f>+' Original Budget Template'!AI16</f>
        <v>0</v>
      </c>
      <c r="BA16" s="439">
        <f>+' Original Budget Template'!AJ16</f>
        <v>0</v>
      </c>
      <c r="BB16" s="439">
        <f>SUM(AW16:AZ16)</f>
        <v>0</v>
      </c>
      <c r="BC16" s="469"/>
      <c r="BD16" s="469"/>
      <c r="BE16" s="914"/>
    </row>
    <row r="17" spans="1:57" ht="15" customHeight="1" x14ac:dyDescent="0.2">
      <c r="A17" s="913">
        <f>' Original Budget Template'!A17</f>
        <v>1.3</v>
      </c>
      <c r="B17" s="4"/>
      <c r="C17" s="11" t="str">
        <f>' Original Budget Template'!C17</f>
        <v>Description - suboutputs/tasks/expense type</v>
      </c>
      <c r="D17" s="22"/>
      <c r="E17" s="1068"/>
      <c r="F17" s="1034">
        <f>+' Original Budget Template'!F17</f>
        <v>0</v>
      </c>
      <c r="G17" s="439">
        <f>SUM(O17,AA17,AJ17,AS17,BB17)</f>
        <v>0</v>
      </c>
      <c r="H17" s="439">
        <f>' Original Budget Template'!G17</f>
        <v>0</v>
      </c>
      <c r="I17" s="1035">
        <f>IF(ISERROR(IF($B$13=1,G17/$AA$3,G17/$AA$5)),0,(IF($B$13=1,G17/$AA$3,G17/$AA$5)))</f>
        <v>0</v>
      </c>
      <c r="J17" s="1034">
        <f>+' Original Budget Template'!L17</f>
        <v>0</v>
      </c>
      <c r="K17" s="440"/>
      <c r="L17" s="440"/>
      <c r="M17" s="440"/>
      <c r="N17" s="440"/>
      <c r="O17" s="1034">
        <f>SUM(K17:N17)</f>
        <v>0</v>
      </c>
      <c r="P17" s="441">
        <f>+O17-J17</f>
        <v>0</v>
      </c>
      <c r="Q17" s="459">
        <f>IF(ISERROR(P17/J17),0,P17/J17)</f>
        <v>0</v>
      </c>
      <c r="R17" s="589"/>
      <c r="S17" s="589"/>
      <c r="T17" s="469"/>
      <c r="U17" s="1105"/>
      <c r="V17" s="1128">
        <f>+' Original Budget Template'!N17</f>
        <v>0</v>
      </c>
      <c r="W17" s="366">
        <f>+' Original Budget Template'!O17</f>
        <v>0</v>
      </c>
      <c r="X17" s="366">
        <f>+' Original Budget Template'!P17</f>
        <v>0</v>
      </c>
      <c r="Y17" s="366">
        <f>+' Original Budget Template'!Q17</f>
        <v>0</v>
      </c>
      <c r="Z17" s="439">
        <f>+' Original Budget Template'!R17</f>
        <v>0</v>
      </c>
      <c r="AA17" s="439">
        <f>SUM(V17:Y17)</f>
        <v>0</v>
      </c>
      <c r="AB17" s="469"/>
      <c r="AC17" s="469"/>
      <c r="AD17" s="589"/>
      <c r="AE17" s="366">
        <f>+' Original Budget Template'!T17</f>
        <v>0</v>
      </c>
      <c r="AF17" s="366">
        <f>+' Original Budget Template'!U17</f>
        <v>0</v>
      </c>
      <c r="AG17" s="366">
        <f>+' Original Budget Template'!V17</f>
        <v>0</v>
      </c>
      <c r="AH17" s="366">
        <f>+' Original Budget Template'!W17</f>
        <v>0</v>
      </c>
      <c r="AI17" s="439">
        <f>+' Original Budget Template'!X17</f>
        <v>0</v>
      </c>
      <c r="AJ17" s="439">
        <f>SUM(AE17:AH17)</f>
        <v>0</v>
      </c>
      <c r="AK17" s="469"/>
      <c r="AL17" s="469"/>
      <c r="AM17" s="589"/>
      <c r="AN17" s="366">
        <f>+' Original Budget Template'!Z17</f>
        <v>0</v>
      </c>
      <c r="AO17" s="366">
        <f>+' Original Budget Template'!AA17</f>
        <v>0</v>
      </c>
      <c r="AP17" s="366">
        <f>+' Original Budget Template'!AB17</f>
        <v>0</v>
      </c>
      <c r="AQ17" s="366">
        <f>+' Original Budget Template'!AC17</f>
        <v>0</v>
      </c>
      <c r="AR17" s="439">
        <f>+' Original Budget Template'!AD17</f>
        <v>0</v>
      </c>
      <c r="AS17" s="439">
        <f>SUM(AN17:AQ17)</f>
        <v>0</v>
      </c>
      <c r="AT17" s="469"/>
      <c r="AU17" s="469"/>
      <c r="AV17" s="589"/>
      <c r="AW17" s="366">
        <f>+' Original Budget Template'!AF17</f>
        <v>0</v>
      </c>
      <c r="AX17" s="366">
        <f>+' Original Budget Template'!AG17</f>
        <v>0</v>
      </c>
      <c r="AY17" s="366">
        <f>+' Original Budget Template'!AH17</f>
        <v>0</v>
      </c>
      <c r="AZ17" s="366">
        <f>+' Original Budget Template'!AI17</f>
        <v>0</v>
      </c>
      <c r="BA17" s="439">
        <f>+' Original Budget Template'!AJ17</f>
        <v>0</v>
      </c>
      <c r="BB17" s="439">
        <f>SUM(AW17:AZ17)</f>
        <v>0</v>
      </c>
      <c r="BC17" s="469"/>
      <c r="BD17" s="469"/>
      <c r="BE17" s="914"/>
    </row>
    <row r="18" spans="1:57" ht="15" customHeight="1" x14ac:dyDescent="0.2">
      <c r="A18" s="913">
        <f>' Original Budget Template'!A18</f>
        <v>1.4</v>
      </c>
      <c r="B18" s="4"/>
      <c r="C18" s="11" t="str">
        <f>' Original Budget Template'!C18</f>
        <v>Description - suboutputs/tasks/expense type</v>
      </c>
      <c r="D18" s="22"/>
      <c r="E18" s="1068"/>
      <c r="F18" s="1034">
        <f>+' Original Budget Template'!F18</f>
        <v>0</v>
      </c>
      <c r="G18" s="439">
        <f>SUM(O18,AA18,AJ18,AS18,BB18)</f>
        <v>0</v>
      </c>
      <c r="H18" s="439">
        <f>' Original Budget Template'!G18</f>
        <v>0</v>
      </c>
      <c r="I18" s="1035">
        <f>IF(ISERROR(IF($B$13=1,G18/$AA$3,G18/$AA$5)),0,(IF($B$13=1,G18/$AA$3,G18/$AA$5)))</f>
        <v>0</v>
      </c>
      <c r="J18" s="1034">
        <f>+' Original Budget Template'!L18</f>
        <v>0</v>
      </c>
      <c r="K18" s="440"/>
      <c r="L18" s="440"/>
      <c r="M18" s="440"/>
      <c r="N18" s="440"/>
      <c r="O18" s="1034">
        <f>SUM(K18:N18)</f>
        <v>0</v>
      </c>
      <c r="P18" s="441">
        <f>+O18-J18</f>
        <v>0</v>
      </c>
      <c r="Q18" s="459">
        <f>IF(ISERROR(P18/J18),0,P18/J18)</f>
        <v>0</v>
      </c>
      <c r="R18" s="589"/>
      <c r="S18" s="589"/>
      <c r="T18" s="469"/>
      <c r="U18" s="1105"/>
      <c r="V18" s="1128">
        <f>+' Original Budget Template'!N18</f>
        <v>0</v>
      </c>
      <c r="W18" s="366">
        <f>+' Original Budget Template'!O18</f>
        <v>0</v>
      </c>
      <c r="X18" s="366">
        <f>+' Original Budget Template'!P18</f>
        <v>0</v>
      </c>
      <c r="Y18" s="366">
        <f>+' Original Budget Template'!Q18</f>
        <v>0</v>
      </c>
      <c r="Z18" s="439">
        <f>+' Original Budget Template'!R18</f>
        <v>0</v>
      </c>
      <c r="AA18" s="439">
        <f>SUM(V18:Y18)</f>
        <v>0</v>
      </c>
      <c r="AB18" s="469"/>
      <c r="AC18" s="469"/>
      <c r="AD18" s="589"/>
      <c r="AE18" s="366">
        <f>+' Original Budget Template'!T18</f>
        <v>0</v>
      </c>
      <c r="AF18" s="366">
        <f>+' Original Budget Template'!U18</f>
        <v>0</v>
      </c>
      <c r="AG18" s="366">
        <f>+' Original Budget Template'!V18</f>
        <v>0</v>
      </c>
      <c r="AH18" s="366">
        <f>+' Original Budget Template'!W18</f>
        <v>0</v>
      </c>
      <c r="AI18" s="439">
        <f>+' Original Budget Template'!X18</f>
        <v>0</v>
      </c>
      <c r="AJ18" s="439">
        <f>SUM(AE18:AH18)</f>
        <v>0</v>
      </c>
      <c r="AK18" s="469"/>
      <c r="AL18" s="469"/>
      <c r="AM18" s="589"/>
      <c r="AN18" s="366">
        <f>+' Original Budget Template'!Z18</f>
        <v>0</v>
      </c>
      <c r="AO18" s="366">
        <f>+' Original Budget Template'!AA18</f>
        <v>0</v>
      </c>
      <c r="AP18" s="366">
        <f>+' Original Budget Template'!AB18</f>
        <v>0</v>
      </c>
      <c r="AQ18" s="366">
        <f>+' Original Budget Template'!AC18</f>
        <v>0</v>
      </c>
      <c r="AR18" s="439">
        <f>+' Original Budget Template'!AD18</f>
        <v>0</v>
      </c>
      <c r="AS18" s="439">
        <f>SUM(AN18:AQ18)</f>
        <v>0</v>
      </c>
      <c r="AT18" s="469"/>
      <c r="AU18" s="469"/>
      <c r="AV18" s="589"/>
      <c r="AW18" s="366">
        <f>+' Original Budget Template'!AF18</f>
        <v>0</v>
      </c>
      <c r="AX18" s="366">
        <f>+' Original Budget Template'!AG18</f>
        <v>0</v>
      </c>
      <c r="AY18" s="366">
        <f>+' Original Budget Template'!AH18</f>
        <v>0</v>
      </c>
      <c r="AZ18" s="366">
        <f>+' Original Budget Template'!AI18</f>
        <v>0</v>
      </c>
      <c r="BA18" s="439">
        <f>+' Original Budget Template'!AJ18</f>
        <v>0</v>
      </c>
      <c r="BB18" s="439">
        <f>SUM(AW18:AZ18)</f>
        <v>0</v>
      </c>
      <c r="BC18" s="469"/>
      <c r="BD18" s="469"/>
      <c r="BE18" s="914"/>
    </row>
    <row r="19" spans="1:57" ht="5.25" customHeight="1" x14ac:dyDescent="0.2">
      <c r="A19" s="915"/>
      <c r="B19" s="64"/>
      <c r="C19" s="66"/>
      <c r="D19" s="22"/>
      <c r="E19" s="1068"/>
      <c r="F19" s="1036"/>
      <c r="G19" s="442"/>
      <c r="H19" s="442"/>
      <c r="I19" s="1037"/>
      <c r="J19" s="1106"/>
      <c r="K19" s="443"/>
      <c r="L19" s="443"/>
      <c r="M19" s="443"/>
      <c r="N19" s="443"/>
      <c r="O19" s="1106"/>
      <c r="P19" s="441" t="s">
        <v>62</v>
      </c>
      <c r="Q19" s="458" t="s">
        <v>62</v>
      </c>
      <c r="R19" s="26"/>
      <c r="S19" s="26"/>
      <c r="T19" s="469"/>
      <c r="U19" s="1105"/>
      <c r="V19" s="1129"/>
      <c r="W19" s="39"/>
      <c r="X19" s="39"/>
      <c r="Y19" s="39"/>
      <c r="Z19" s="26"/>
      <c r="AA19" s="26"/>
      <c r="AB19" s="469"/>
      <c r="AC19" s="469"/>
      <c r="AD19" s="26"/>
      <c r="AE19" s="39"/>
      <c r="AF19" s="39"/>
      <c r="AG19" s="39"/>
      <c r="AH19" s="39"/>
      <c r="AI19" s="26"/>
      <c r="AJ19" s="26"/>
      <c r="AK19" s="469"/>
      <c r="AL19" s="469"/>
      <c r="AM19" s="26"/>
      <c r="AN19" s="39"/>
      <c r="AO19" s="39"/>
      <c r="AP19" s="39"/>
      <c r="AQ19" s="39"/>
      <c r="AR19" s="26"/>
      <c r="AS19" s="26"/>
      <c r="AT19" s="469"/>
      <c r="AU19" s="469"/>
      <c r="AV19" s="26"/>
      <c r="AW19" s="39"/>
      <c r="AX19" s="39"/>
      <c r="AY19" s="39"/>
      <c r="AZ19" s="39"/>
      <c r="BA19" s="26"/>
      <c r="BB19" s="26"/>
      <c r="BC19" s="469"/>
      <c r="BD19" s="469"/>
      <c r="BE19" s="916"/>
    </row>
    <row r="20" spans="1:57" s="285" customFormat="1" ht="15" customHeight="1" x14ac:dyDescent="0.2">
      <c r="A20" s="917">
        <f>' Original Budget Template'!A20</f>
        <v>2</v>
      </c>
      <c r="B20" s="1311">
        <f>' Original Budget Template'!B20</f>
        <v>1</v>
      </c>
      <c r="C20" s="416" t="str">
        <f>' Original Budget Template'!C20</f>
        <v>Description (Output 2)</v>
      </c>
      <c r="D20" s="417">
        <f>' Original Budget Template'!D20</f>
        <v>0</v>
      </c>
      <c r="E20" s="1069">
        <f>' Original Budget Template'!E20</f>
        <v>0</v>
      </c>
      <c r="F20" s="1030">
        <f>SUM(F21:F26)</f>
        <v>0</v>
      </c>
      <c r="G20" s="434">
        <f>SUM(O20,AA20,AJ20,AS20,BB20)</f>
        <v>0</v>
      </c>
      <c r="H20" s="434">
        <f>' Original Budget Template'!G20</f>
        <v>0</v>
      </c>
      <c r="I20" s="1031">
        <f>SUM(I21:I26)</f>
        <v>0</v>
      </c>
      <c r="J20" s="1038">
        <f>+' Original Budget Template'!L20</f>
        <v>0</v>
      </c>
      <c r="K20" s="1030">
        <f>SUM(K22:K26)</f>
        <v>0</v>
      </c>
      <c r="L20" s="1030">
        <f>SUM(L22:L26)</f>
        <v>0</v>
      </c>
      <c r="M20" s="1030">
        <f>SUM(M22:M26)</f>
        <v>0</v>
      </c>
      <c r="N20" s="1030">
        <f>SUM(N22:N26)</f>
        <v>0</v>
      </c>
      <c r="O20" s="1030">
        <f>SUM(O22:O26)</f>
        <v>0</v>
      </c>
      <c r="P20" s="435">
        <f>+O20-J20</f>
        <v>0</v>
      </c>
      <c r="Q20" s="457">
        <f>IF(ISERROR(P20/J20),0,P20/J20)</f>
        <v>0</v>
      </c>
      <c r="R20" s="412"/>
      <c r="S20" s="412"/>
      <c r="T20" s="468">
        <f>+' Original Budget Template'!M20</f>
        <v>0</v>
      </c>
      <c r="U20" s="1104">
        <f>IF(ISERROR(O20/G20),0,O20/G20)</f>
        <v>0</v>
      </c>
      <c r="V20" s="1126">
        <f>SUM(V22:V26)</f>
        <v>0</v>
      </c>
      <c r="W20" s="619">
        <f>SUM(W22:W26)</f>
        <v>0</v>
      </c>
      <c r="X20" s="619">
        <f>SUM(X22:X26)</f>
        <v>0</v>
      </c>
      <c r="Y20" s="619">
        <f>SUM(Y22:Y26)</f>
        <v>0</v>
      </c>
      <c r="Z20" s="464">
        <f>+' Original Budget Template'!R20</f>
        <v>0</v>
      </c>
      <c r="AA20" s="464">
        <f>SUM(AA22:AA25)</f>
        <v>0</v>
      </c>
      <c r="AB20" s="472">
        <f>IF(ISERROR((+Z20+J20)/F20),0,(+Z20+J20)/F20)</f>
        <v>0</v>
      </c>
      <c r="AC20" s="472">
        <f>IF(ISERROR((+AA20+O20)/G20),0,(+AA20+O20)/G20)</f>
        <v>0</v>
      </c>
      <c r="AD20" s="413"/>
      <c r="AE20" s="667">
        <f>SUM(AE22:AE26)</f>
        <v>0</v>
      </c>
      <c r="AF20" s="668">
        <f>SUM(AF22:AF26)</f>
        <v>0</v>
      </c>
      <c r="AG20" s="668">
        <f>SUM(AG22:AG26)</f>
        <v>0</v>
      </c>
      <c r="AH20" s="668">
        <f>SUM(AH22:AH26)</f>
        <v>0</v>
      </c>
      <c r="AI20" s="464">
        <f>+' Original Budget Template'!X20</f>
        <v>0</v>
      </c>
      <c r="AJ20" s="464">
        <f>SUM(AJ22:AJ25)</f>
        <v>0</v>
      </c>
      <c r="AK20" s="472">
        <f>IF(ISERROR((+AI20+Z20+J20)/F20),0,(+AI20+Z20+J20)/F20)</f>
        <v>0</v>
      </c>
      <c r="AL20" s="472">
        <f>IF(ISERROR((+AJ20+O20+AA20)/G20),0,(+AJ20+O20+AA20)/G20)</f>
        <v>0</v>
      </c>
      <c r="AM20" s="413"/>
      <c r="AN20" s="667">
        <f>SUM(AN22:AN26)</f>
        <v>0</v>
      </c>
      <c r="AO20" s="668">
        <f>SUM(AO22:AO26)</f>
        <v>0</v>
      </c>
      <c r="AP20" s="668">
        <f>SUM(AP22:AP26)</f>
        <v>0</v>
      </c>
      <c r="AQ20" s="668">
        <f>SUM(AQ22:AQ26)</f>
        <v>0</v>
      </c>
      <c r="AR20" s="464">
        <f>+' Original Budget Template'!AD20</f>
        <v>0</v>
      </c>
      <c r="AS20" s="464">
        <f>SUM(AS22:AS25)</f>
        <v>0</v>
      </c>
      <c r="AT20" s="472">
        <f>IF(ISERROR((+$AR20+$AI20+$Z20+$J20)/$F20),0,(+$AR20+$AI20+$Z20+$J20)/$F20)</f>
        <v>0</v>
      </c>
      <c r="AU20" s="472">
        <f>IF(ISERROR((+$AS20+$AJ20+$AA20+$O20)/$G20),0,(+$AS20+$AJ20+$AA20+$O20)/$G20)</f>
        <v>0</v>
      </c>
      <c r="AV20" s="413"/>
      <c r="AW20" s="667">
        <f>SUM(AW22:AW26)</f>
        <v>0</v>
      </c>
      <c r="AX20" s="668">
        <f>SUM(AX22:AX26)</f>
        <v>0</v>
      </c>
      <c r="AY20" s="668">
        <f>SUM(AY22:AY26)</f>
        <v>0</v>
      </c>
      <c r="AZ20" s="668">
        <f>SUM(AZ22:AZ26)</f>
        <v>0</v>
      </c>
      <c r="BA20" s="464">
        <f>+' Original Budget Template'!AJ20</f>
        <v>0</v>
      </c>
      <c r="BB20" s="464">
        <f>SUM(BB22:BB25)</f>
        <v>0</v>
      </c>
      <c r="BC20" s="472">
        <f>IF(ISERROR((+$BA20+$AR20+$AI20+$Z20+$J20)/$F20),0,(+$BA20+$AR20+$AI20+$Z20+$J20)/$F20)</f>
        <v>0</v>
      </c>
      <c r="BD20" s="472">
        <f>IF(ISERROR(($BB20+$AS20+$AJ20+$AA20+$O20)/$G20),0,($BB20+$AS20+$AJ20+$AA20+$O20)/$G20)</f>
        <v>0</v>
      </c>
      <c r="BE20" s="918"/>
    </row>
    <row r="21" spans="1:57" ht="38.25" x14ac:dyDescent="0.2">
      <c r="A21" s="911"/>
      <c r="B21" s="1312"/>
      <c r="C21" s="188" t="str">
        <f>' Original Budget Template'!C21</f>
        <v>Under each sub-output, provide a detailed description of what resources will be used to deliver the outputs:</v>
      </c>
      <c r="D21" s="65"/>
      <c r="E21" s="1067"/>
      <c r="F21" s="1032"/>
      <c r="G21" s="436"/>
      <c r="H21" s="436"/>
      <c r="I21" s="1033"/>
      <c r="J21" s="1032"/>
      <c r="K21" s="437"/>
      <c r="L21" s="437"/>
      <c r="M21" s="437"/>
      <c r="N21" s="437"/>
      <c r="O21" s="1032"/>
      <c r="P21" s="441"/>
      <c r="Q21" s="458"/>
      <c r="R21" s="414"/>
      <c r="S21" s="414"/>
      <c r="T21" s="469"/>
      <c r="U21" s="1105"/>
      <c r="V21" s="1127"/>
      <c r="W21" s="62"/>
      <c r="X21" s="62"/>
      <c r="Y21" s="62"/>
      <c r="Z21" s="436"/>
      <c r="AA21" s="436"/>
      <c r="AB21" s="469"/>
      <c r="AC21" s="469"/>
      <c r="AD21" s="481"/>
      <c r="AE21" s="62"/>
      <c r="AF21" s="62"/>
      <c r="AG21" s="62"/>
      <c r="AH21" s="62"/>
      <c r="AI21" s="436"/>
      <c r="AJ21" s="436"/>
      <c r="AK21" s="469"/>
      <c r="AL21" s="469"/>
      <c r="AM21" s="481"/>
      <c r="AN21" s="62"/>
      <c r="AO21" s="62"/>
      <c r="AP21" s="62"/>
      <c r="AQ21" s="62"/>
      <c r="AR21" s="436"/>
      <c r="AS21" s="436"/>
      <c r="AT21" s="469"/>
      <c r="AU21" s="469"/>
      <c r="AV21" s="481"/>
      <c r="AW21" s="62"/>
      <c r="AX21" s="62"/>
      <c r="AY21" s="62"/>
      <c r="AZ21" s="62"/>
      <c r="BA21" s="436"/>
      <c r="BB21" s="436"/>
      <c r="BC21" s="469"/>
      <c r="BD21" s="469"/>
      <c r="BE21" s="912"/>
    </row>
    <row r="22" spans="1:57" ht="15" customHeight="1" x14ac:dyDescent="0.2">
      <c r="A22" s="913">
        <f>' Original Budget Template'!A22</f>
        <v>2.1</v>
      </c>
      <c r="B22" s="4"/>
      <c r="C22" s="11" t="str">
        <f>' Original Budget Template'!C22</f>
        <v>Description - suboutputs/tasks/expense type</v>
      </c>
      <c r="D22" s="22"/>
      <c r="E22" s="1068"/>
      <c r="F22" s="1034">
        <f>+' Original Budget Template'!F22</f>
        <v>0</v>
      </c>
      <c r="G22" s="439">
        <f>SUM(O22,AA22,AJ22,AS22,BB22)</f>
        <v>0</v>
      </c>
      <c r="H22" s="439">
        <f>' Original Budget Template'!G22</f>
        <v>0</v>
      </c>
      <c r="I22" s="1035">
        <f>IF(ISERROR(IF($B$20=1,G22/$AA$3,G22/$AA$5)),0,(IF($B$20=1,G22/$AA$3,G22/$AA$5)))</f>
        <v>0</v>
      </c>
      <c r="J22" s="1034">
        <f>+' Original Budget Template'!L22</f>
        <v>0</v>
      </c>
      <c r="K22" s="440"/>
      <c r="L22" s="440"/>
      <c r="M22" s="440"/>
      <c r="N22" s="440"/>
      <c r="O22" s="1034">
        <f>SUM(K22:N22)</f>
        <v>0</v>
      </c>
      <c r="P22" s="441">
        <f>+O22-J22</f>
        <v>0</v>
      </c>
      <c r="Q22" s="459">
        <f>IF(ISERROR(P22/J22),0,P22/J22)</f>
        <v>0</v>
      </c>
      <c r="R22" s="590"/>
      <c r="S22" s="590"/>
      <c r="T22" s="592"/>
      <c r="U22" s="1105"/>
      <c r="V22" s="1128">
        <f>+' Original Budget Template'!N22</f>
        <v>0</v>
      </c>
      <c r="W22" s="366">
        <f>+' Original Budget Template'!O22</f>
        <v>0</v>
      </c>
      <c r="X22" s="366">
        <f>+' Original Budget Template'!P22</f>
        <v>0</v>
      </c>
      <c r="Y22" s="366">
        <f>+' Original Budget Template'!Q22</f>
        <v>0</v>
      </c>
      <c r="Z22" s="439">
        <f>+' Original Budget Template'!R22</f>
        <v>0</v>
      </c>
      <c r="AA22" s="439">
        <f>SUM(V22:Y22)</f>
        <v>0</v>
      </c>
      <c r="AB22" s="469"/>
      <c r="AC22" s="469"/>
      <c r="AD22" s="589"/>
      <c r="AE22" s="366">
        <f>+' Original Budget Template'!T22</f>
        <v>0</v>
      </c>
      <c r="AF22" s="366">
        <f>+' Original Budget Template'!U22</f>
        <v>0</v>
      </c>
      <c r="AG22" s="366">
        <f>+' Original Budget Template'!V22</f>
        <v>0</v>
      </c>
      <c r="AH22" s="366">
        <f>+' Original Budget Template'!W22</f>
        <v>0</v>
      </c>
      <c r="AI22" s="439">
        <f>+' Original Budget Template'!X22</f>
        <v>0</v>
      </c>
      <c r="AJ22" s="439">
        <f>SUM(AE22:AH22)</f>
        <v>0</v>
      </c>
      <c r="AK22" s="469"/>
      <c r="AL22" s="469"/>
      <c r="AM22" s="589"/>
      <c r="AN22" s="366">
        <f>+' Original Budget Template'!Z22</f>
        <v>0</v>
      </c>
      <c r="AO22" s="366">
        <f>+' Original Budget Template'!AA22</f>
        <v>0</v>
      </c>
      <c r="AP22" s="366">
        <f>+' Original Budget Template'!AB22</f>
        <v>0</v>
      </c>
      <c r="AQ22" s="366">
        <f>+' Original Budget Template'!AC22</f>
        <v>0</v>
      </c>
      <c r="AR22" s="439">
        <f>+' Original Budget Template'!AD22</f>
        <v>0</v>
      </c>
      <c r="AS22" s="439">
        <f>SUM(AN22:AQ22)</f>
        <v>0</v>
      </c>
      <c r="AT22" s="469"/>
      <c r="AU22" s="469"/>
      <c r="AV22" s="589"/>
      <c r="AW22" s="366">
        <f>+' Original Budget Template'!AF22</f>
        <v>0</v>
      </c>
      <c r="AX22" s="366">
        <f>+' Original Budget Template'!AG22</f>
        <v>0</v>
      </c>
      <c r="AY22" s="366">
        <f>+' Original Budget Template'!AH22</f>
        <v>0</v>
      </c>
      <c r="AZ22" s="366">
        <f>+' Original Budget Template'!AI22</f>
        <v>0</v>
      </c>
      <c r="BA22" s="439">
        <f>+' Original Budget Template'!AJ22</f>
        <v>0</v>
      </c>
      <c r="BB22" s="439">
        <f>SUM(AW22:AZ22)</f>
        <v>0</v>
      </c>
      <c r="BC22" s="469"/>
      <c r="BD22" s="469"/>
      <c r="BE22" s="914"/>
    </row>
    <row r="23" spans="1:57" ht="15" customHeight="1" x14ac:dyDescent="0.2">
      <c r="A23" s="913">
        <f>' Original Budget Template'!A23</f>
        <v>2.2000000000000002</v>
      </c>
      <c r="B23" s="4"/>
      <c r="C23" s="11" t="str">
        <f>' Original Budget Template'!C23</f>
        <v>Description - suboutputs/tasks/expense type</v>
      </c>
      <c r="D23" s="22"/>
      <c r="E23" s="1068"/>
      <c r="F23" s="1034">
        <f>+' Original Budget Template'!F23</f>
        <v>0</v>
      </c>
      <c r="G23" s="439">
        <f>SUM(O23,AA23,AJ23,AS23,BB23)</f>
        <v>0</v>
      </c>
      <c r="H23" s="439">
        <f>' Original Budget Template'!G23</f>
        <v>0</v>
      </c>
      <c r="I23" s="1035">
        <f>IF(ISERROR(IF($B$20=1,G23/$AA$3,G23/$AA$5)),0,(IF($B$20=1,G23/$AA$3,G23/$AA$5)))</f>
        <v>0</v>
      </c>
      <c r="J23" s="1034">
        <f>+' Original Budget Template'!L23</f>
        <v>0</v>
      </c>
      <c r="K23" s="440"/>
      <c r="L23" s="440"/>
      <c r="M23" s="440"/>
      <c r="N23" s="440"/>
      <c r="O23" s="1034">
        <f>SUM(K23:N23)</f>
        <v>0</v>
      </c>
      <c r="P23" s="441">
        <f>+O23-J23</f>
        <v>0</v>
      </c>
      <c r="Q23" s="459">
        <f>IF(ISERROR(P23/J23),0,P23/J23)</f>
        <v>0</v>
      </c>
      <c r="R23" s="590"/>
      <c r="S23" s="590"/>
      <c r="T23" s="592"/>
      <c r="U23" s="1105"/>
      <c r="V23" s="1128">
        <f>+' Original Budget Template'!N23</f>
        <v>0</v>
      </c>
      <c r="W23" s="366">
        <f>+' Original Budget Template'!O23</f>
        <v>0</v>
      </c>
      <c r="X23" s="366">
        <f>+' Original Budget Template'!P23</f>
        <v>0</v>
      </c>
      <c r="Y23" s="366">
        <f>+' Original Budget Template'!Q23</f>
        <v>0</v>
      </c>
      <c r="Z23" s="439">
        <f>+' Original Budget Template'!R23</f>
        <v>0</v>
      </c>
      <c r="AA23" s="439">
        <f>SUM(V23:Y23)</f>
        <v>0</v>
      </c>
      <c r="AB23" s="469"/>
      <c r="AC23" s="469"/>
      <c r="AD23" s="589"/>
      <c r="AE23" s="366">
        <f>+' Original Budget Template'!T23</f>
        <v>0</v>
      </c>
      <c r="AF23" s="366">
        <f>+' Original Budget Template'!U23</f>
        <v>0</v>
      </c>
      <c r="AG23" s="366">
        <f>+' Original Budget Template'!V23</f>
        <v>0</v>
      </c>
      <c r="AH23" s="366">
        <f>+' Original Budget Template'!W23</f>
        <v>0</v>
      </c>
      <c r="AI23" s="439">
        <f>+' Original Budget Template'!X23</f>
        <v>0</v>
      </c>
      <c r="AJ23" s="439">
        <f>SUM(AE23:AH23)</f>
        <v>0</v>
      </c>
      <c r="AK23" s="469"/>
      <c r="AL23" s="469"/>
      <c r="AM23" s="589"/>
      <c r="AN23" s="366">
        <f>+' Original Budget Template'!Z23</f>
        <v>0</v>
      </c>
      <c r="AO23" s="366">
        <f>+' Original Budget Template'!AA23</f>
        <v>0</v>
      </c>
      <c r="AP23" s="366">
        <f>+' Original Budget Template'!AB23</f>
        <v>0</v>
      </c>
      <c r="AQ23" s="366">
        <f>+' Original Budget Template'!AC23</f>
        <v>0</v>
      </c>
      <c r="AR23" s="439">
        <f>+' Original Budget Template'!AD23</f>
        <v>0</v>
      </c>
      <c r="AS23" s="439">
        <f>SUM(AN23:AQ23)</f>
        <v>0</v>
      </c>
      <c r="AT23" s="469"/>
      <c r="AU23" s="469"/>
      <c r="AV23" s="589"/>
      <c r="AW23" s="366">
        <f>+' Original Budget Template'!AF23</f>
        <v>0</v>
      </c>
      <c r="AX23" s="366">
        <f>+' Original Budget Template'!AG23</f>
        <v>0</v>
      </c>
      <c r="AY23" s="366">
        <f>+' Original Budget Template'!AH23</f>
        <v>0</v>
      </c>
      <c r="AZ23" s="366">
        <f>+' Original Budget Template'!AI23</f>
        <v>0</v>
      </c>
      <c r="BA23" s="439">
        <f>+' Original Budget Template'!AJ23</f>
        <v>0</v>
      </c>
      <c r="BB23" s="439">
        <f>SUM(AW23:AZ23)</f>
        <v>0</v>
      </c>
      <c r="BC23" s="469"/>
      <c r="BD23" s="469"/>
      <c r="BE23" s="914"/>
    </row>
    <row r="24" spans="1:57" ht="15" customHeight="1" x14ac:dyDescent="0.2">
      <c r="A24" s="913">
        <f>' Original Budget Template'!A24</f>
        <v>2.2999999999999998</v>
      </c>
      <c r="B24" s="4"/>
      <c r="C24" s="11" t="str">
        <f>' Original Budget Template'!C24</f>
        <v>Description - suboutputs/tasks/expense type</v>
      </c>
      <c r="D24" s="22"/>
      <c r="E24" s="1068"/>
      <c r="F24" s="1034">
        <f>+' Original Budget Template'!F24</f>
        <v>0</v>
      </c>
      <c r="G24" s="439">
        <f>SUM(O24,AA24,AJ24,AS24,BB24)</f>
        <v>0</v>
      </c>
      <c r="H24" s="439">
        <f>' Original Budget Template'!G24</f>
        <v>0</v>
      </c>
      <c r="I24" s="1035">
        <f>IF(ISERROR(IF($B$20=1,G24/$AA$3,G24/$AA$5)),0,(IF($B$20=1,G24/$AA$3,G24/$AA$5)))</f>
        <v>0</v>
      </c>
      <c r="J24" s="1034">
        <f>+' Original Budget Template'!L24</f>
        <v>0</v>
      </c>
      <c r="K24" s="440"/>
      <c r="L24" s="440"/>
      <c r="M24" s="440"/>
      <c r="N24" s="440"/>
      <c r="O24" s="1034">
        <f>SUM(K24:N24)</f>
        <v>0</v>
      </c>
      <c r="P24" s="441">
        <f>+O24-J24</f>
        <v>0</v>
      </c>
      <c r="Q24" s="459">
        <f>IF(ISERROR(P24/J24),0,P24/J24)</f>
        <v>0</v>
      </c>
      <c r="R24" s="590"/>
      <c r="S24" s="590"/>
      <c r="T24" s="592"/>
      <c r="U24" s="1105"/>
      <c r="V24" s="1128">
        <f>+' Original Budget Template'!N24</f>
        <v>0</v>
      </c>
      <c r="W24" s="366">
        <f>+' Original Budget Template'!O24</f>
        <v>0</v>
      </c>
      <c r="X24" s="366">
        <f>+' Original Budget Template'!P24</f>
        <v>0</v>
      </c>
      <c r="Y24" s="366">
        <f>+' Original Budget Template'!Q24</f>
        <v>0</v>
      </c>
      <c r="Z24" s="439">
        <f>+' Original Budget Template'!R24</f>
        <v>0</v>
      </c>
      <c r="AA24" s="439">
        <f>SUM(V24:Y24)</f>
        <v>0</v>
      </c>
      <c r="AB24" s="469"/>
      <c r="AC24" s="469"/>
      <c r="AD24" s="589"/>
      <c r="AE24" s="366">
        <f>+' Original Budget Template'!T24</f>
        <v>0</v>
      </c>
      <c r="AF24" s="366">
        <f>+' Original Budget Template'!U24</f>
        <v>0</v>
      </c>
      <c r="AG24" s="366">
        <f>+' Original Budget Template'!V24</f>
        <v>0</v>
      </c>
      <c r="AH24" s="366">
        <f>+' Original Budget Template'!W24</f>
        <v>0</v>
      </c>
      <c r="AI24" s="439">
        <f>+' Original Budget Template'!X24</f>
        <v>0</v>
      </c>
      <c r="AJ24" s="439">
        <f>SUM(AE24:AH24)</f>
        <v>0</v>
      </c>
      <c r="AK24" s="469"/>
      <c r="AL24" s="469"/>
      <c r="AM24" s="589"/>
      <c r="AN24" s="366">
        <f>+' Original Budget Template'!Z24</f>
        <v>0</v>
      </c>
      <c r="AO24" s="366">
        <f>+' Original Budget Template'!AA24</f>
        <v>0</v>
      </c>
      <c r="AP24" s="366">
        <f>+' Original Budget Template'!AB24</f>
        <v>0</v>
      </c>
      <c r="AQ24" s="366">
        <f>+' Original Budget Template'!AC24</f>
        <v>0</v>
      </c>
      <c r="AR24" s="439">
        <f>+' Original Budget Template'!AD24</f>
        <v>0</v>
      </c>
      <c r="AS24" s="439">
        <f>SUM(AN24:AQ24)</f>
        <v>0</v>
      </c>
      <c r="AT24" s="469"/>
      <c r="AU24" s="469"/>
      <c r="AV24" s="589"/>
      <c r="AW24" s="366">
        <f>+' Original Budget Template'!AF24</f>
        <v>0</v>
      </c>
      <c r="AX24" s="366">
        <f>+' Original Budget Template'!AG24</f>
        <v>0</v>
      </c>
      <c r="AY24" s="366">
        <f>+' Original Budget Template'!AH24</f>
        <v>0</v>
      </c>
      <c r="AZ24" s="366">
        <f>+' Original Budget Template'!AI24</f>
        <v>0</v>
      </c>
      <c r="BA24" s="439">
        <f>+' Original Budget Template'!AJ24</f>
        <v>0</v>
      </c>
      <c r="BB24" s="439">
        <f>SUM(AW24:AZ24)</f>
        <v>0</v>
      </c>
      <c r="BC24" s="469"/>
      <c r="BD24" s="469"/>
      <c r="BE24" s="914"/>
    </row>
    <row r="25" spans="1:57" ht="15" customHeight="1" x14ac:dyDescent="0.2">
      <c r="A25" s="913">
        <f>' Original Budget Template'!A25</f>
        <v>2.4</v>
      </c>
      <c r="B25" s="4"/>
      <c r="C25" s="11" t="str">
        <f>' Original Budget Template'!C25</f>
        <v>Description - suboutputs/tasks/expense type</v>
      </c>
      <c r="D25" s="22"/>
      <c r="E25" s="1068"/>
      <c r="F25" s="1034">
        <f>+' Original Budget Template'!F25</f>
        <v>0</v>
      </c>
      <c r="G25" s="439">
        <f>SUM(O25,AA25,AJ25,AS25,BB25)</f>
        <v>0</v>
      </c>
      <c r="H25" s="439">
        <f>' Original Budget Template'!G25</f>
        <v>0</v>
      </c>
      <c r="I25" s="1035">
        <f>IF(ISERROR(IF($B$20=1,G25/$AA$3,G25/$AA$5)),0,(IF($B$20=1,G25/$AA$3,G25/$AA$5)))</f>
        <v>0</v>
      </c>
      <c r="J25" s="1034">
        <f>+' Original Budget Template'!L25</f>
        <v>0</v>
      </c>
      <c r="K25" s="440"/>
      <c r="L25" s="440"/>
      <c r="M25" s="440"/>
      <c r="N25" s="440"/>
      <c r="O25" s="1034">
        <f>SUM(K25:N25)</f>
        <v>0</v>
      </c>
      <c r="P25" s="441">
        <f>+O25-J25</f>
        <v>0</v>
      </c>
      <c r="Q25" s="459">
        <f>IF(ISERROR(P25/J25),0,P25/J25)</f>
        <v>0</v>
      </c>
      <c r="R25" s="590"/>
      <c r="S25" s="590"/>
      <c r="T25" s="592"/>
      <c r="U25" s="1105"/>
      <c r="V25" s="1128">
        <f>+' Original Budget Template'!N25</f>
        <v>0</v>
      </c>
      <c r="W25" s="366">
        <f>+' Original Budget Template'!O25</f>
        <v>0</v>
      </c>
      <c r="X25" s="366">
        <f>+' Original Budget Template'!P25</f>
        <v>0</v>
      </c>
      <c r="Y25" s="366">
        <f>+' Original Budget Template'!Q25</f>
        <v>0</v>
      </c>
      <c r="Z25" s="439">
        <f>+' Original Budget Template'!R25</f>
        <v>0</v>
      </c>
      <c r="AA25" s="439">
        <f>SUM(V25:Y25)</f>
        <v>0</v>
      </c>
      <c r="AB25" s="469"/>
      <c r="AC25" s="469"/>
      <c r="AD25" s="589"/>
      <c r="AE25" s="366">
        <f>+' Original Budget Template'!T25</f>
        <v>0</v>
      </c>
      <c r="AF25" s="366">
        <f>+' Original Budget Template'!U25</f>
        <v>0</v>
      </c>
      <c r="AG25" s="366">
        <f>+' Original Budget Template'!V25</f>
        <v>0</v>
      </c>
      <c r="AH25" s="366">
        <f>+' Original Budget Template'!W25</f>
        <v>0</v>
      </c>
      <c r="AI25" s="439">
        <f>+' Original Budget Template'!X25</f>
        <v>0</v>
      </c>
      <c r="AJ25" s="439">
        <f>SUM(AE25:AH25)</f>
        <v>0</v>
      </c>
      <c r="AK25" s="469"/>
      <c r="AL25" s="469"/>
      <c r="AM25" s="589"/>
      <c r="AN25" s="366">
        <f>+' Original Budget Template'!Z25</f>
        <v>0</v>
      </c>
      <c r="AO25" s="366">
        <f>+' Original Budget Template'!AA25</f>
        <v>0</v>
      </c>
      <c r="AP25" s="366">
        <f>+' Original Budget Template'!AB25</f>
        <v>0</v>
      </c>
      <c r="AQ25" s="366">
        <f>+' Original Budget Template'!AC25</f>
        <v>0</v>
      </c>
      <c r="AR25" s="439">
        <f>+' Original Budget Template'!AD25</f>
        <v>0</v>
      </c>
      <c r="AS25" s="439">
        <f>SUM(AN25:AQ25)</f>
        <v>0</v>
      </c>
      <c r="AT25" s="469"/>
      <c r="AU25" s="469"/>
      <c r="AV25" s="589"/>
      <c r="AW25" s="366">
        <f>+' Original Budget Template'!AF25</f>
        <v>0</v>
      </c>
      <c r="AX25" s="366">
        <f>+' Original Budget Template'!AG25</f>
        <v>0</v>
      </c>
      <c r="AY25" s="366">
        <f>+' Original Budget Template'!AH25</f>
        <v>0</v>
      </c>
      <c r="AZ25" s="366">
        <f>+' Original Budget Template'!AI25</f>
        <v>0</v>
      </c>
      <c r="BA25" s="439">
        <f>+' Original Budget Template'!AJ25</f>
        <v>0</v>
      </c>
      <c r="BB25" s="439">
        <f>SUM(AW25:AZ25)</f>
        <v>0</v>
      </c>
      <c r="BC25" s="469"/>
      <c r="BD25" s="469"/>
      <c r="BE25" s="914"/>
    </row>
    <row r="26" spans="1:57" ht="5.25" customHeight="1" x14ac:dyDescent="0.2">
      <c r="A26" s="915"/>
      <c r="B26" s="64"/>
      <c r="C26" s="66"/>
      <c r="D26" s="22"/>
      <c r="E26" s="1068"/>
      <c r="F26" s="1036"/>
      <c r="G26" s="442"/>
      <c r="H26" s="442"/>
      <c r="I26" s="1037"/>
      <c r="J26" s="1106"/>
      <c r="K26" s="443"/>
      <c r="L26" s="443"/>
      <c r="M26" s="443"/>
      <c r="N26" s="443"/>
      <c r="O26" s="1106"/>
      <c r="P26" s="441" t="s">
        <v>62</v>
      </c>
      <c r="Q26" s="458" t="s">
        <v>62</v>
      </c>
      <c r="R26" s="26"/>
      <c r="S26" s="26"/>
      <c r="T26" s="469"/>
      <c r="U26" s="1105"/>
      <c r="V26" s="1129"/>
      <c r="W26" s="39"/>
      <c r="X26" s="39"/>
      <c r="Y26" s="39"/>
      <c r="Z26" s="26"/>
      <c r="AA26" s="26"/>
      <c r="AB26" s="469"/>
      <c r="AC26" s="469"/>
      <c r="AD26" s="26"/>
      <c r="AE26" s="39"/>
      <c r="AF26" s="39"/>
      <c r="AG26" s="39"/>
      <c r="AH26" s="39"/>
      <c r="AI26" s="26"/>
      <c r="AJ26" s="26"/>
      <c r="AK26" s="469"/>
      <c r="AL26" s="469"/>
      <c r="AM26" s="26"/>
      <c r="AN26" s="39"/>
      <c r="AO26" s="39"/>
      <c r="AP26" s="39"/>
      <c r="AQ26" s="39"/>
      <c r="AR26" s="26"/>
      <c r="AS26" s="26"/>
      <c r="AT26" s="469"/>
      <c r="AU26" s="469"/>
      <c r="AV26" s="26"/>
      <c r="AW26" s="39"/>
      <c r="AX26" s="39"/>
      <c r="AY26" s="39"/>
      <c r="AZ26" s="39"/>
      <c r="BA26" s="26"/>
      <c r="BB26" s="26"/>
      <c r="BC26" s="469"/>
      <c r="BD26" s="469"/>
      <c r="BE26" s="916"/>
    </row>
    <row r="27" spans="1:57" ht="15" customHeight="1" x14ac:dyDescent="0.2">
      <c r="A27" s="917">
        <f>' Original Budget Template'!A27</f>
        <v>3</v>
      </c>
      <c r="B27" s="1311">
        <f>' Original Budget Template'!B27</f>
        <v>1</v>
      </c>
      <c r="C27" s="416" t="str">
        <f>' Original Budget Template'!C27</f>
        <v>Description (Output 3)</v>
      </c>
      <c r="D27" s="417">
        <f>' Original Budget Template'!D27</f>
        <v>0</v>
      </c>
      <c r="E27" s="1069">
        <f>' Original Budget Template'!E27</f>
        <v>0</v>
      </c>
      <c r="F27" s="1030">
        <f>SUM(F28:F33)</f>
        <v>0</v>
      </c>
      <c r="G27" s="434">
        <f>SUM(O27,AA27,AJ27,AS27,BB27)</f>
        <v>0</v>
      </c>
      <c r="H27" s="434">
        <f>' Original Budget Template'!G27</f>
        <v>0</v>
      </c>
      <c r="I27" s="1031">
        <f>SUM(I28:I33)</f>
        <v>0</v>
      </c>
      <c r="J27" s="1038">
        <f>+' Original Budget Template'!L27</f>
        <v>0</v>
      </c>
      <c r="K27" s="1030">
        <f>SUM(K29:K33)</f>
        <v>0</v>
      </c>
      <c r="L27" s="1030">
        <f>SUM(L29:L33)</f>
        <v>0</v>
      </c>
      <c r="M27" s="1030">
        <f>SUM(M29:M33)</f>
        <v>0</v>
      </c>
      <c r="N27" s="1030">
        <f>SUM(N29:N33)</f>
        <v>0</v>
      </c>
      <c r="O27" s="1030">
        <f>SUM(O29:O33)</f>
        <v>0</v>
      </c>
      <c r="P27" s="435">
        <f>+O27-J27</f>
        <v>0</v>
      </c>
      <c r="Q27" s="457">
        <f>IF(ISERROR(P27/J27),0,P27/J27)</f>
        <v>0</v>
      </c>
      <c r="R27" s="412"/>
      <c r="S27" s="412"/>
      <c r="T27" s="468">
        <f>+' Original Budget Template'!M27</f>
        <v>0</v>
      </c>
      <c r="U27" s="1104">
        <f>IF(ISERROR(O27/G27),0,O27/G27)</f>
        <v>0</v>
      </c>
      <c r="V27" s="1126">
        <f>SUM(V29:V33)</f>
        <v>0</v>
      </c>
      <c r="W27" s="619">
        <f>SUM(W29:W33)</f>
        <v>0</v>
      </c>
      <c r="X27" s="619">
        <f>SUM(X29:X33)</f>
        <v>0</v>
      </c>
      <c r="Y27" s="619">
        <f>SUM(Y29:Y33)</f>
        <v>0</v>
      </c>
      <c r="Z27" s="464">
        <f>+' Original Budget Template'!R27</f>
        <v>0</v>
      </c>
      <c r="AA27" s="464">
        <f>SUM(AA29:AA32)</f>
        <v>0</v>
      </c>
      <c r="AB27" s="472">
        <f>IF(ISERROR((+Z27+J27)/F27),0,(+Z27+J27)/F27)</f>
        <v>0</v>
      </c>
      <c r="AC27" s="472">
        <f>IF(ISERROR((+AA27+O27)/G27),0,(+AA27+O27)/G27)</f>
        <v>0</v>
      </c>
      <c r="AD27" s="413"/>
      <c r="AE27" s="667">
        <f>SUM(AE29:AE33)</f>
        <v>0</v>
      </c>
      <c r="AF27" s="668">
        <f>SUM(AF29:AF33)</f>
        <v>0</v>
      </c>
      <c r="AG27" s="668">
        <f>SUM(AG29:AG33)</f>
        <v>0</v>
      </c>
      <c r="AH27" s="668">
        <f>SUM(AH29:AH33)</f>
        <v>0</v>
      </c>
      <c r="AI27" s="464">
        <f>+' Original Budget Template'!X27</f>
        <v>0</v>
      </c>
      <c r="AJ27" s="464">
        <f>SUM(AJ29:AJ32)</f>
        <v>0</v>
      </c>
      <c r="AK27" s="472">
        <f>IF(ISERROR((+AI27+Z27+J27)/F27),0,(+AI27+Z27+J27)/F27)</f>
        <v>0</v>
      </c>
      <c r="AL27" s="472">
        <f>IF(ISERROR((+AJ27+O27+AA27)/G27),0,(+AJ27+O27+AA27)/G27)</f>
        <v>0</v>
      </c>
      <c r="AM27" s="413"/>
      <c r="AN27" s="667">
        <f>SUM(AN29:AN33)</f>
        <v>0</v>
      </c>
      <c r="AO27" s="668">
        <f>SUM(AO29:AO33)</f>
        <v>0</v>
      </c>
      <c r="AP27" s="668">
        <f>SUM(AP29:AP33)</f>
        <v>0</v>
      </c>
      <c r="AQ27" s="668">
        <f>SUM(AQ29:AQ33)</f>
        <v>0</v>
      </c>
      <c r="AR27" s="464">
        <f>+' Original Budget Template'!AD27</f>
        <v>0</v>
      </c>
      <c r="AS27" s="464">
        <f>SUM(AS29:AS32)</f>
        <v>0</v>
      </c>
      <c r="AT27" s="472">
        <f>IF(ISERROR((+$AR27+$AI27+$Z27+$J27)/$F27),0,(+$AR27+$AI27+$Z27+$J27)/$F27)</f>
        <v>0</v>
      </c>
      <c r="AU27" s="472">
        <f>IF(ISERROR((+$AS27+$AJ27+$AA27+$O27)/$G27),0,(+$AS27+$AJ27+$AA27+$O27)/$G27)</f>
        <v>0</v>
      </c>
      <c r="AV27" s="413"/>
      <c r="AW27" s="667">
        <f>SUM(AW29:AW33)</f>
        <v>0</v>
      </c>
      <c r="AX27" s="668">
        <f>SUM(AX29:AX33)</f>
        <v>0</v>
      </c>
      <c r="AY27" s="668">
        <f>SUM(AY29:AY33)</f>
        <v>0</v>
      </c>
      <c r="AZ27" s="668">
        <f>SUM(AZ29:AZ33)</f>
        <v>0</v>
      </c>
      <c r="BA27" s="464">
        <f>+' Original Budget Template'!AJ27</f>
        <v>0</v>
      </c>
      <c r="BB27" s="464">
        <f>SUM(BB29:BB32)</f>
        <v>0</v>
      </c>
      <c r="BC27" s="472">
        <f>IF(ISERROR((+$BA27+$AR27+$AI27+$Z27+$J27)/$F27),0,(+$BA27+$AR27+$AI27+$Z27+$J27)/$F27)</f>
        <v>0</v>
      </c>
      <c r="BD27" s="472">
        <f>IF(ISERROR(($BB27+$AS27+$AJ27+$AA27+$O27)/$G27),0,($BB27+$AS27+$AJ27+$AA27+$O27)/$G27)</f>
        <v>0</v>
      </c>
      <c r="BE27" s="918"/>
    </row>
    <row r="28" spans="1:57" ht="38.25" x14ac:dyDescent="0.2">
      <c r="A28" s="911"/>
      <c r="B28" s="1312"/>
      <c r="C28" s="188" t="str">
        <f>' Original Budget Template'!C28</f>
        <v>Under each sub-output, provide a detailed description of what resources will be used to deliver the outputs:</v>
      </c>
      <c r="D28" s="65"/>
      <c r="E28" s="1067"/>
      <c r="F28" s="1032"/>
      <c r="G28" s="436"/>
      <c r="H28" s="436"/>
      <c r="I28" s="1033"/>
      <c r="J28" s="1032"/>
      <c r="K28" s="437"/>
      <c r="L28" s="437"/>
      <c r="M28" s="437"/>
      <c r="N28" s="437"/>
      <c r="O28" s="1032"/>
      <c r="P28" s="441"/>
      <c r="Q28" s="458"/>
      <c r="R28" s="414"/>
      <c r="S28" s="414"/>
      <c r="T28" s="469"/>
      <c r="U28" s="1105"/>
      <c r="V28" s="1127"/>
      <c r="W28" s="62"/>
      <c r="X28" s="62"/>
      <c r="Y28" s="62"/>
      <c r="Z28" s="436"/>
      <c r="AA28" s="436"/>
      <c r="AB28" s="469"/>
      <c r="AC28" s="469"/>
      <c r="AD28" s="481"/>
      <c r="AE28" s="62"/>
      <c r="AF28" s="62"/>
      <c r="AG28" s="62"/>
      <c r="AH28" s="62"/>
      <c r="AI28" s="436"/>
      <c r="AJ28" s="436"/>
      <c r="AK28" s="469"/>
      <c r="AL28" s="469"/>
      <c r="AM28" s="481"/>
      <c r="AN28" s="62"/>
      <c r="AO28" s="62"/>
      <c r="AP28" s="62"/>
      <c r="AQ28" s="62"/>
      <c r="AR28" s="436"/>
      <c r="AS28" s="436"/>
      <c r="AT28" s="469"/>
      <c r="AU28" s="469"/>
      <c r="AV28" s="481"/>
      <c r="AW28" s="62"/>
      <c r="AX28" s="62"/>
      <c r="AY28" s="62"/>
      <c r="AZ28" s="62"/>
      <c r="BA28" s="436"/>
      <c r="BB28" s="436"/>
      <c r="BC28" s="469"/>
      <c r="BD28" s="469"/>
      <c r="BE28" s="912"/>
    </row>
    <row r="29" spans="1:57" ht="15" customHeight="1" x14ac:dyDescent="0.2">
      <c r="A29" s="913">
        <f>' Original Budget Template'!A29</f>
        <v>3.1</v>
      </c>
      <c r="B29" s="4"/>
      <c r="C29" s="11" t="str">
        <f>' Original Budget Template'!C29</f>
        <v>Description - suboutputs/tasks/expense type</v>
      </c>
      <c r="D29" s="22"/>
      <c r="E29" s="1068"/>
      <c r="F29" s="1034">
        <f>+' Original Budget Template'!F29</f>
        <v>0</v>
      </c>
      <c r="G29" s="439">
        <f>SUM(O29,AA29,AJ29,AS29,BB29)</f>
        <v>0</v>
      </c>
      <c r="H29" s="439">
        <f>' Original Budget Template'!G29</f>
        <v>0</v>
      </c>
      <c r="I29" s="1035">
        <f>IF(ISERROR(IF($B$27=1,G29/$AA$3,G29/$AA$5)),0,(IF($B$27=1,G29/$AA$3,G29/$AA$5)))</f>
        <v>0</v>
      </c>
      <c r="J29" s="1034">
        <f>+' Original Budget Template'!L29</f>
        <v>0</v>
      </c>
      <c r="K29" s="440"/>
      <c r="L29" s="440"/>
      <c r="M29" s="440"/>
      <c r="N29" s="440"/>
      <c r="O29" s="1034">
        <f>SUM(K29:N29)</f>
        <v>0</v>
      </c>
      <c r="P29" s="441">
        <f>+O29-J29</f>
        <v>0</v>
      </c>
      <c r="Q29" s="459">
        <f>IF(ISERROR(P29/J29),0,P29/J29)</f>
        <v>0</v>
      </c>
      <c r="R29" s="590"/>
      <c r="S29" s="590"/>
      <c r="T29" s="469"/>
      <c r="U29" s="1105"/>
      <c r="V29" s="1128">
        <f>+' Original Budget Template'!N29</f>
        <v>0</v>
      </c>
      <c r="W29" s="366">
        <f>+' Original Budget Template'!O29</f>
        <v>0</v>
      </c>
      <c r="X29" s="366">
        <f>+' Original Budget Template'!P29</f>
        <v>0</v>
      </c>
      <c r="Y29" s="366">
        <f>+' Original Budget Template'!Q29</f>
        <v>0</v>
      </c>
      <c r="Z29" s="439">
        <f>+' Original Budget Template'!R29</f>
        <v>0</v>
      </c>
      <c r="AA29" s="439">
        <f>SUM(V29:Y29)</f>
        <v>0</v>
      </c>
      <c r="AB29" s="469"/>
      <c r="AC29" s="469"/>
      <c r="AD29" s="589"/>
      <c r="AE29" s="366">
        <f>+' Original Budget Template'!T29</f>
        <v>0</v>
      </c>
      <c r="AF29" s="366">
        <f>+' Original Budget Template'!U29</f>
        <v>0</v>
      </c>
      <c r="AG29" s="366">
        <f>+' Original Budget Template'!V29</f>
        <v>0</v>
      </c>
      <c r="AH29" s="366">
        <f>+' Original Budget Template'!W29</f>
        <v>0</v>
      </c>
      <c r="AI29" s="439">
        <f>+' Original Budget Template'!X29</f>
        <v>0</v>
      </c>
      <c r="AJ29" s="439">
        <f>SUM(AE29:AH29)</f>
        <v>0</v>
      </c>
      <c r="AK29" s="469"/>
      <c r="AL29" s="469"/>
      <c r="AM29" s="589"/>
      <c r="AN29" s="366">
        <f>+' Original Budget Template'!Z29</f>
        <v>0</v>
      </c>
      <c r="AO29" s="366">
        <f>+' Original Budget Template'!AA29</f>
        <v>0</v>
      </c>
      <c r="AP29" s="366">
        <f>+' Original Budget Template'!AB29</f>
        <v>0</v>
      </c>
      <c r="AQ29" s="366">
        <f>+' Original Budget Template'!AC29</f>
        <v>0</v>
      </c>
      <c r="AR29" s="439">
        <f>+' Original Budget Template'!AD29</f>
        <v>0</v>
      </c>
      <c r="AS29" s="439">
        <f>SUM(AN29:AQ29)</f>
        <v>0</v>
      </c>
      <c r="AT29" s="469"/>
      <c r="AU29" s="469"/>
      <c r="AV29" s="589"/>
      <c r="AW29" s="366">
        <f>+' Original Budget Template'!AF29</f>
        <v>0</v>
      </c>
      <c r="AX29" s="366">
        <f>+' Original Budget Template'!AG29</f>
        <v>0</v>
      </c>
      <c r="AY29" s="366">
        <f>+' Original Budget Template'!AH29</f>
        <v>0</v>
      </c>
      <c r="AZ29" s="366">
        <f>+' Original Budget Template'!AI29</f>
        <v>0</v>
      </c>
      <c r="BA29" s="439">
        <f>+' Original Budget Template'!AJ29</f>
        <v>0</v>
      </c>
      <c r="BB29" s="439">
        <f>SUM(AW29:AZ29)</f>
        <v>0</v>
      </c>
      <c r="BC29" s="469"/>
      <c r="BD29" s="469"/>
      <c r="BE29" s="914"/>
    </row>
    <row r="30" spans="1:57" ht="15" customHeight="1" x14ac:dyDescent="0.2">
      <c r="A30" s="913">
        <f>' Original Budget Template'!A30</f>
        <v>3.2</v>
      </c>
      <c r="B30" s="4"/>
      <c r="C30" s="11" t="str">
        <f>' Original Budget Template'!C30</f>
        <v>Description - suboutputs/tasks/expense type</v>
      </c>
      <c r="D30" s="22"/>
      <c r="E30" s="1068"/>
      <c r="F30" s="1034">
        <f>+' Original Budget Template'!F30</f>
        <v>0</v>
      </c>
      <c r="G30" s="439">
        <f>SUM(O30,AA30,AJ30,AS30,BB30)</f>
        <v>0</v>
      </c>
      <c r="H30" s="439">
        <f>' Original Budget Template'!G30</f>
        <v>0</v>
      </c>
      <c r="I30" s="1035">
        <f>IF(ISERROR(IF($B$27=1,G30/$AA$3,G30/$AA$5)),0,(IF($B$27=1,G30/$AA$3,G30/$AA$5)))</f>
        <v>0</v>
      </c>
      <c r="J30" s="1034">
        <f>+' Original Budget Template'!L30</f>
        <v>0</v>
      </c>
      <c r="K30" s="440"/>
      <c r="L30" s="440"/>
      <c r="M30" s="440"/>
      <c r="N30" s="440"/>
      <c r="O30" s="1034">
        <f>SUM(K30:N30)</f>
        <v>0</v>
      </c>
      <c r="P30" s="441">
        <f>+O30-J30</f>
        <v>0</v>
      </c>
      <c r="Q30" s="459">
        <f>IF(ISERROR(P30/J30),0,P30/J30)</f>
        <v>0</v>
      </c>
      <c r="R30" s="590"/>
      <c r="S30" s="590"/>
      <c r="T30" s="469"/>
      <c r="U30" s="1105"/>
      <c r="V30" s="1128">
        <f>+' Original Budget Template'!N30</f>
        <v>0</v>
      </c>
      <c r="W30" s="366">
        <f>+' Original Budget Template'!O30</f>
        <v>0</v>
      </c>
      <c r="X30" s="366">
        <f>+' Original Budget Template'!P30</f>
        <v>0</v>
      </c>
      <c r="Y30" s="366">
        <f>+' Original Budget Template'!Q30</f>
        <v>0</v>
      </c>
      <c r="Z30" s="439">
        <f>+' Original Budget Template'!R30</f>
        <v>0</v>
      </c>
      <c r="AA30" s="439">
        <f>SUM(V30:Y30)</f>
        <v>0</v>
      </c>
      <c r="AB30" s="469"/>
      <c r="AC30" s="469"/>
      <c r="AD30" s="589"/>
      <c r="AE30" s="366">
        <f>+' Original Budget Template'!T30</f>
        <v>0</v>
      </c>
      <c r="AF30" s="366">
        <f>+' Original Budget Template'!U30</f>
        <v>0</v>
      </c>
      <c r="AG30" s="366">
        <f>+' Original Budget Template'!V30</f>
        <v>0</v>
      </c>
      <c r="AH30" s="366">
        <f>+' Original Budget Template'!W30</f>
        <v>0</v>
      </c>
      <c r="AI30" s="439">
        <f>+' Original Budget Template'!X30</f>
        <v>0</v>
      </c>
      <c r="AJ30" s="439">
        <f>SUM(AE30:AH30)</f>
        <v>0</v>
      </c>
      <c r="AK30" s="469"/>
      <c r="AL30" s="469"/>
      <c r="AM30" s="589"/>
      <c r="AN30" s="366">
        <f>+' Original Budget Template'!Z30</f>
        <v>0</v>
      </c>
      <c r="AO30" s="366">
        <f>+' Original Budget Template'!AA30</f>
        <v>0</v>
      </c>
      <c r="AP30" s="366">
        <f>+' Original Budget Template'!AB30</f>
        <v>0</v>
      </c>
      <c r="AQ30" s="366">
        <f>+' Original Budget Template'!AC30</f>
        <v>0</v>
      </c>
      <c r="AR30" s="439">
        <f>+' Original Budget Template'!AD30</f>
        <v>0</v>
      </c>
      <c r="AS30" s="439">
        <f>SUM(AN30:AQ30)</f>
        <v>0</v>
      </c>
      <c r="AT30" s="469"/>
      <c r="AU30" s="469"/>
      <c r="AV30" s="589"/>
      <c r="AW30" s="366">
        <f>+' Original Budget Template'!AF30</f>
        <v>0</v>
      </c>
      <c r="AX30" s="366">
        <f>+' Original Budget Template'!AG30</f>
        <v>0</v>
      </c>
      <c r="AY30" s="366">
        <f>+' Original Budget Template'!AH30</f>
        <v>0</v>
      </c>
      <c r="AZ30" s="366">
        <f>+' Original Budget Template'!AI30</f>
        <v>0</v>
      </c>
      <c r="BA30" s="439">
        <f>+' Original Budget Template'!AJ30</f>
        <v>0</v>
      </c>
      <c r="BB30" s="439">
        <f>SUM(AW30:AZ30)</f>
        <v>0</v>
      </c>
      <c r="BC30" s="469"/>
      <c r="BD30" s="469"/>
      <c r="BE30" s="914"/>
    </row>
    <row r="31" spans="1:57" ht="15" customHeight="1" x14ac:dyDescent="0.2">
      <c r="A31" s="913">
        <f>' Original Budget Template'!A31</f>
        <v>3.3</v>
      </c>
      <c r="B31" s="4"/>
      <c r="C31" s="11" t="str">
        <f>' Original Budget Template'!C31</f>
        <v>Description - suboutputs/tasks/expense type</v>
      </c>
      <c r="D31" s="22"/>
      <c r="E31" s="1068"/>
      <c r="F31" s="1034">
        <f>+' Original Budget Template'!F31</f>
        <v>0</v>
      </c>
      <c r="G31" s="439">
        <f>SUM(O31,AA31,AJ31,AS31,BB31)</f>
        <v>0</v>
      </c>
      <c r="H31" s="439">
        <f>' Original Budget Template'!G31</f>
        <v>0</v>
      </c>
      <c r="I31" s="1035">
        <f>IF(ISERROR(IF($B$27=1,G31/$AA$3,G31/$AA$5)),0,(IF($B$27=1,G31/$AA$3,G31/$AA$5)))</f>
        <v>0</v>
      </c>
      <c r="J31" s="1034">
        <f>+' Original Budget Template'!L31</f>
        <v>0</v>
      </c>
      <c r="K31" s="440"/>
      <c r="L31" s="440"/>
      <c r="M31" s="440"/>
      <c r="N31" s="440"/>
      <c r="O31" s="1034">
        <f>SUM(K31:N31)</f>
        <v>0</v>
      </c>
      <c r="P31" s="441">
        <f>+O31-J31</f>
        <v>0</v>
      </c>
      <c r="Q31" s="459">
        <f>IF(ISERROR(P31/J31),0,P31/J31)</f>
        <v>0</v>
      </c>
      <c r="R31" s="590"/>
      <c r="S31" s="590"/>
      <c r="T31" s="469"/>
      <c r="U31" s="1105"/>
      <c r="V31" s="1128">
        <f>+' Original Budget Template'!N31</f>
        <v>0</v>
      </c>
      <c r="W31" s="366">
        <f>+' Original Budget Template'!O31</f>
        <v>0</v>
      </c>
      <c r="X31" s="366">
        <f>+' Original Budget Template'!P31</f>
        <v>0</v>
      </c>
      <c r="Y31" s="366">
        <f>+' Original Budget Template'!Q31</f>
        <v>0</v>
      </c>
      <c r="Z31" s="439">
        <f>+' Original Budget Template'!R31</f>
        <v>0</v>
      </c>
      <c r="AA31" s="439">
        <f>SUM(V31:Y31)</f>
        <v>0</v>
      </c>
      <c r="AB31" s="469"/>
      <c r="AC31" s="469"/>
      <c r="AD31" s="589"/>
      <c r="AE31" s="366">
        <f>+' Original Budget Template'!T31</f>
        <v>0</v>
      </c>
      <c r="AF31" s="366">
        <f>+' Original Budget Template'!U31</f>
        <v>0</v>
      </c>
      <c r="AG31" s="366">
        <f>+' Original Budget Template'!V31</f>
        <v>0</v>
      </c>
      <c r="AH31" s="366">
        <f>+' Original Budget Template'!W31</f>
        <v>0</v>
      </c>
      <c r="AI31" s="439">
        <f>+' Original Budget Template'!X31</f>
        <v>0</v>
      </c>
      <c r="AJ31" s="439">
        <f>SUM(AE31:AH31)</f>
        <v>0</v>
      </c>
      <c r="AK31" s="469"/>
      <c r="AL31" s="469"/>
      <c r="AM31" s="589"/>
      <c r="AN31" s="366">
        <f>+' Original Budget Template'!Z31</f>
        <v>0</v>
      </c>
      <c r="AO31" s="366">
        <f>+' Original Budget Template'!AA31</f>
        <v>0</v>
      </c>
      <c r="AP31" s="366">
        <f>+' Original Budget Template'!AB31</f>
        <v>0</v>
      </c>
      <c r="AQ31" s="366">
        <f>+' Original Budget Template'!AC31</f>
        <v>0</v>
      </c>
      <c r="AR31" s="439">
        <f>+' Original Budget Template'!AD31</f>
        <v>0</v>
      </c>
      <c r="AS31" s="439">
        <f>SUM(AN31:AQ31)</f>
        <v>0</v>
      </c>
      <c r="AT31" s="469"/>
      <c r="AU31" s="469"/>
      <c r="AV31" s="589"/>
      <c r="AW31" s="366">
        <f>+' Original Budget Template'!AF31</f>
        <v>0</v>
      </c>
      <c r="AX31" s="366">
        <f>+' Original Budget Template'!AG31</f>
        <v>0</v>
      </c>
      <c r="AY31" s="366">
        <f>+' Original Budget Template'!AH31</f>
        <v>0</v>
      </c>
      <c r="AZ31" s="366">
        <f>+' Original Budget Template'!AI31</f>
        <v>0</v>
      </c>
      <c r="BA31" s="439">
        <f>+' Original Budget Template'!AJ31</f>
        <v>0</v>
      </c>
      <c r="BB31" s="439">
        <f>SUM(AW31:AZ31)</f>
        <v>0</v>
      </c>
      <c r="BC31" s="469"/>
      <c r="BD31" s="469"/>
      <c r="BE31" s="914"/>
    </row>
    <row r="32" spans="1:57" ht="15" customHeight="1" x14ac:dyDescent="0.2">
      <c r="A32" s="913">
        <f>' Original Budget Template'!A32</f>
        <v>3.4</v>
      </c>
      <c r="B32" s="4"/>
      <c r="C32" s="11" t="str">
        <f>' Original Budget Template'!C32</f>
        <v>Description - suboutputs/tasks/expense type</v>
      </c>
      <c r="D32" s="22"/>
      <c r="E32" s="1068"/>
      <c r="F32" s="1034">
        <f>+' Original Budget Template'!F32</f>
        <v>0</v>
      </c>
      <c r="G32" s="439">
        <f>SUM(O32,AA32,AJ32,AS32,BB32)</f>
        <v>0</v>
      </c>
      <c r="H32" s="439">
        <f>' Original Budget Template'!G32</f>
        <v>0</v>
      </c>
      <c r="I32" s="1035">
        <f>IF(ISERROR(IF($B$27=1,G32/$AA$3,G32/$AA$5)),0,(IF($B$27=1,G32/$AA$3,G32/$AA$5)))</f>
        <v>0</v>
      </c>
      <c r="J32" s="1034">
        <f>+' Original Budget Template'!L32</f>
        <v>0</v>
      </c>
      <c r="K32" s="440"/>
      <c r="L32" s="440"/>
      <c r="M32" s="440"/>
      <c r="N32" s="440"/>
      <c r="O32" s="1034">
        <f>SUM(K32:N32)</f>
        <v>0</v>
      </c>
      <c r="P32" s="441">
        <f>+O32-J32</f>
        <v>0</v>
      </c>
      <c r="Q32" s="459">
        <f>IF(ISERROR(P32/J32),0,P32/J32)</f>
        <v>0</v>
      </c>
      <c r="R32" s="590"/>
      <c r="S32" s="590"/>
      <c r="T32" s="469"/>
      <c r="U32" s="1105"/>
      <c r="V32" s="1128">
        <f>+' Original Budget Template'!N32</f>
        <v>0</v>
      </c>
      <c r="W32" s="366">
        <f>+' Original Budget Template'!O32</f>
        <v>0</v>
      </c>
      <c r="X32" s="366">
        <f>+' Original Budget Template'!P32</f>
        <v>0</v>
      </c>
      <c r="Y32" s="366">
        <f>+' Original Budget Template'!Q32</f>
        <v>0</v>
      </c>
      <c r="Z32" s="439">
        <f>+' Original Budget Template'!R32</f>
        <v>0</v>
      </c>
      <c r="AA32" s="439">
        <f>SUM(V32:Y32)</f>
        <v>0</v>
      </c>
      <c r="AB32" s="469"/>
      <c r="AC32" s="469"/>
      <c r="AD32" s="589"/>
      <c r="AE32" s="366">
        <f>+' Original Budget Template'!T32</f>
        <v>0</v>
      </c>
      <c r="AF32" s="366">
        <f>+' Original Budget Template'!U32</f>
        <v>0</v>
      </c>
      <c r="AG32" s="366">
        <f>+' Original Budget Template'!V32</f>
        <v>0</v>
      </c>
      <c r="AH32" s="366">
        <f>+' Original Budget Template'!W32</f>
        <v>0</v>
      </c>
      <c r="AI32" s="439">
        <f>+' Original Budget Template'!X32</f>
        <v>0</v>
      </c>
      <c r="AJ32" s="439">
        <f>SUM(AE32:AH32)</f>
        <v>0</v>
      </c>
      <c r="AK32" s="469"/>
      <c r="AL32" s="469"/>
      <c r="AM32" s="589"/>
      <c r="AN32" s="366">
        <f>+' Original Budget Template'!Z32</f>
        <v>0</v>
      </c>
      <c r="AO32" s="366">
        <f>+' Original Budget Template'!AA32</f>
        <v>0</v>
      </c>
      <c r="AP32" s="366">
        <f>+' Original Budget Template'!AB32</f>
        <v>0</v>
      </c>
      <c r="AQ32" s="366">
        <f>+' Original Budget Template'!AC32</f>
        <v>0</v>
      </c>
      <c r="AR32" s="439">
        <f>+' Original Budget Template'!AD32</f>
        <v>0</v>
      </c>
      <c r="AS32" s="439">
        <f>SUM(AN32:AQ32)</f>
        <v>0</v>
      </c>
      <c r="AT32" s="469"/>
      <c r="AU32" s="469"/>
      <c r="AV32" s="589"/>
      <c r="AW32" s="366">
        <f>+' Original Budget Template'!AF32</f>
        <v>0</v>
      </c>
      <c r="AX32" s="366">
        <f>+' Original Budget Template'!AG32</f>
        <v>0</v>
      </c>
      <c r="AY32" s="366">
        <f>+' Original Budget Template'!AH32</f>
        <v>0</v>
      </c>
      <c r="AZ32" s="366">
        <f>+' Original Budget Template'!AI32</f>
        <v>0</v>
      </c>
      <c r="BA32" s="439">
        <f>+' Original Budget Template'!AJ32</f>
        <v>0</v>
      </c>
      <c r="BB32" s="439">
        <f>SUM(AW32:AZ32)</f>
        <v>0</v>
      </c>
      <c r="BC32" s="469"/>
      <c r="BD32" s="469"/>
      <c r="BE32" s="914"/>
    </row>
    <row r="33" spans="1:57" ht="5.25" customHeight="1" x14ac:dyDescent="0.2">
      <c r="A33" s="913"/>
      <c r="B33" s="4"/>
      <c r="C33" s="11"/>
      <c r="D33" s="22"/>
      <c r="E33" s="1068"/>
      <c r="F33" s="1034"/>
      <c r="G33" s="439"/>
      <c r="H33" s="439"/>
      <c r="I33" s="1035"/>
      <c r="J33" s="1107"/>
      <c r="K33" s="443"/>
      <c r="L33" s="443"/>
      <c r="M33" s="443"/>
      <c r="N33" s="443"/>
      <c r="O33" s="1107"/>
      <c r="P33" s="441" t="s">
        <v>62</v>
      </c>
      <c r="Q33" s="458" t="s">
        <v>62</v>
      </c>
      <c r="R33" s="26"/>
      <c r="S33" s="26"/>
      <c r="T33" s="469"/>
      <c r="U33" s="1105"/>
      <c r="V33" s="1129"/>
      <c r="W33" s="39"/>
      <c r="X33" s="39"/>
      <c r="Y33" s="39"/>
      <c r="Z33" s="26"/>
      <c r="AA33" s="26"/>
      <c r="AB33" s="469"/>
      <c r="AC33" s="469"/>
      <c r="AD33" s="26"/>
      <c r="AE33" s="39"/>
      <c r="AF33" s="39"/>
      <c r="AG33" s="39"/>
      <c r="AH33" s="39"/>
      <c r="AI33" s="26"/>
      <c r="AJ33" s="26"/>
      <c r="AK33" s="469"/>
      <c r="AL33" s="469"/>
      <c r="AM33" s="26"/>
      <c r="AN33" s="39"/>
      <c r="AO33" s="39"/>
      <c r="AP33" s="39"/>
      <c r="AQ33" s="39"/>
      <c r="AR33" s="26"/>
      <c r="AS33" s="26"/>
      <c r="AT33" s="469"/>
      <c r="AU33" s="469"/>
      <c r="AV33" s="26"/>
      <c r="AW33" s="39"/>
      <c r="AX33" s="39"/>
      <c r="AY33" s="39"/>
      <c r="AZ33" s="39"/>
      <c r="BA33" s="26"/>
      <c r="BB33" s="26"/>
      <c r="BC33" s="469"/>
      <c r="BD33" s="469"/>
      <c r="BE33" s="916"/>
    </row>
    <row r="34" spans="1:57" ht="15" customHeight="1" x14ac:dyDescent="0.2">
      <c r="A34" s="917">
        <f>' Original Budget Template'!A34</f>
        <v>4</v>
      </c>
      <c r="B34" s="1311">
        <f>' Original Budget Template'!B34</f>
        <v>1</v>
      </c>
      <c r="C34" s="416" t="str">
        <f>' Original Budget Template'!C34</f>
        <v>Description (Output 4)</v>
      </c>
      <c r="D34" s="417">
        <f>' Original Budget Template'!D34</f>
        <v>0</v>
      </c>
      <c r="E34" s="1069">
        <f>' Original Budget Template'!E34</f>
        <v>0</v>
      </c>
      <c r="F34" s="1030">
        <f>SUM(F35:F40)</f>
        <v>0</v>
      </c>
      <c r="G34" s="434">
        <f>SUM(O34,AA34,AJ34,AS34,BB34)</f>
        <v>0</v>
      </c>
      <c r="H34" s="434">
        <f>' Original Budget Template'!G34</f>
        <v>0</v>
      </c>
      <c r="I34" s="1031">
        <f>SUM(I35:I40)</f>
        <v>0</v>
      </c>
      <c r="J34" s="1038">
        <f>+' Original Budget Template'!L34</f>
        <v>0</v>
      </c>
      <c r="K34" s="1030">
        <f>SUM(K36:K40)</f>
        <v>0</v>
      </c>
      <c r="L34" s="1030">
        <f>SUM(L36:L40)</f>
        <v>0</v>
      </c>
      <c r="M34" s="1030">
        <f>SUM(M36:M40)</f>
        <v>0</v>
      </c>
      <c r="N34" s="1030">
        <f>SUM(N36:N40)</f>
        <v>0</v>
      </c>
      <c r="O34" s="1030">
        <f>SUM(O36:O40)</f>
        <v>0</v>
      </c>
      <c r="P34" s="435">
        <f>+O34-J34</f>
        <v>0</v>
      </c>
      <c r="Q34" s="457">
        <f>IF(ISERROR(P34/J34),0,P34/J34)</f>
        <v>0</v>
      </c>
      <c r="R34" s="412"/>
      <c r="S34" s="412"/>
      <c r="T34" s="468">
        <f>+' Original Budget Template'!M34</f>
        <v>0</v>
      </c>
      <c r="U34" s="1104">
        <f>IF(ISERROR(O34/G34),0,O34/G34)</f>
        <v>0</v>
      </c>
      <c r="V34" s="1126">
        <f>SUM(V36:V40)</f>
        <v>0</v>
      </c>
      <c r="W34" s="619">
        <f>SUM(W36:W40)</f>
        <v>0</v>
      </c>
      <c r="X34" s="619">
        <f>SUM(X36:X40)</f>
        <v>0</v>
      </c>
      <c r="Y34" s="619">
        <f>SUM(Y36:Y40)</f>
        <v>0</v>
      </c>
      <c r="Z34" s="464">
        <f>+' Original Budget Template'!R34</f>
        <v>0</v>
      </c>
      <c r="AA34" s="464">
        <f>SUM(AA36:AA39)</f>
        <v>0</v>
      </c>
      <c r="AB34" s="472">
        <f>IF(ISERROR((+Z34+J34)/F34),0,(+Z34+J34)/F34)</f>
        <v>0</v>
      </c>
      <c r="AC34" s="472">
        <f>IF(ISERROR((+AA34+O34)/G34),0,(+AA34+O34)/G34)</f>
        <v>0</v>
      </c>
      <c r="AD34" s="413"/>
      <c r="AE34" s="667">
        <f>SUM(AE36:AE40)</f>
        <v>0</v>
      </c>
      <c r="AF34" s="668">
        <f>SUM(AF36:AF40)</f>
        <v>0</v>
      </c>
      <c r="AG34" s="668">
        <f>SUM(AG36:AG40)</f>
        <v>0</v>
      </c>
      <c r="AH34" s="668">
        <f>SUM(AH36:AH40)</f>
        <v>0</v>
      </c>
      <c r="AI34" s="464">
        <f>+' Original Budget Template'!X34</f>
        <v>0</v>
      </c>
      <c r="AJ34" s="464">
        <f>SUM(AJ36:AJ39)</f>
        <v>0</v>
      </c>
      <c r="AK34" s="472">
        <f>IF(ISERROR((+AI34+Z34+J34)/F34),0,(+AI34+Z34+J34)/F34)</f>
        <v>0</v>
      </c>
      <c r="AL34" s="472">
        <f>IF(ISERROR((+AJ34+O34+AA34)/G34),0,(+AJ34+O34+AA34)/G34)</f>
        <v>0</v>
      </c>
      <c r="AM34" s="413"/>
      <c r="AN34" s="667">
        <f>SUM(AN36:AN40)</f>
        <v>0</v>
      </c>
      <c r="AO34" s="668">
        <f>SUM(AO36:AO40)</f>
        <v>0</v>
      </c>
      <c r="AP34" s="668">
        <f>SUM(AP36:AP40)</f>
        <v>0</v>
      </c>
      <c r="AQ34" s="668">
        <f>SUM(AQ36:AQ40)</f>
        <v>0</v>
      </c>
      <c r="AR34" s="464">
        <f>+' Original Budget Template'!AD34</f>
        <v>0</v>
      </c>
      <c r="AS34" s="464">
        <f>SUM(AS36:AS39)</f>
        <v>0</v>
      </c>
      <c r="AT34" s="472">
        <f>IF(ISERROR((+$AR34+$AI34+$Z34+$J34)/$F34),0,(+$AR34+$AI34+$Z34+$J34)/$F34)</f>
        <v>0</v>
      </c>
      <c r="AU34" s="472">
        <f>IF(ISERROR((+$AS34+$AJ34+$AA34+$O34)/$G34),0,(+$AS34+$AJ34+$AA34+$O34)/$G34)</f>
        <v>0</v>
      </c>
      <c r="AV34" s="413"/>
      <c r="AW34" s="667">
        <f>SUM(AW36:AW40)</f>
        <v>0</v>
      </c>
      <c r="AX34" s="668">
        <f>SUM(AX36:AX40)</f>
        <v>0</v>
      </c>
      <c r="AY34" s="668">
        <f>SUM(AY36:AY40)</f>
        <v>0</v>
      </c>
      <c r="AZ34" s="668">
        <f>SUM(AZ36:AZ40)</f>
        <v>0</v>
      </c>
      <c r="BA34" s="464">
        <f>+' Original Budget Template'!AJ34</f>
        <v>0</v>
      </c>
      <c r="BB34" s="464">
        <f>SUM(BB36:BB39)</f>
        <v>0</v>
      </c>
      <c r="BC34" s="472">
        <f>IF(ISERROR((+$BA34+$AR34+$AI34+$Z34+$J34)/$F34),0,(+$BA34+$AR34+$AI34+$Z34+$J34)/$F34)</f>
        <v>0</v>
      </c>
      <c r="BD34" s="472">
        <f>IF(ISERROR(($BB34+$AS34+$AJ34+$AA34+$O34)/$G34),0,($BB34+$AS34+$AJ34+$AA34+$O34)/$G34)</f>
        <v>0</v>
      </c>
      <c r="BE34" s="918"/>
    </row>
    <row r="35" spans="1:57" ht="38.25" x14ac:dyDescent="0.2">
      <c r="A35" s="919"/>
      <c r="B35" s="1312"/>
      <c r="C35" s="188" t="str">
        <f>' Original Budget Template'!C35</f>
        <v>Under each sub-output, provide a detailed description of what resources will be used to deliver the outputs:</v>
      </c>
      <c r="D35" s="23"/>
      <c r="E35" s="1070"/>
      <c r="F35" s="1032"/>
      <c r="G35" s="437"/>
      <c r="H35" s="437"/>
      <c r="I35" s="1033"/>
      <c r="J35" s="1039"/>
      <c r="K35" s="437"/>
      <c r="L35" s="437"/>
      <c r="M35" s="437"/>
      <c r="N35" s="437"/>
      <c r="O35" s="1032"/>
      <c r="P35" s="441"/>
      <c r="Q35" s="458"/>
      <c r="R35" s="414"/>
      <c r="S35" s="414"/>
      <c r="T35" s="469"/>
      <c r="U35" s="1105"/>
      <c r="V35" s="1127"/>
      <c r="W35" s="62"/>
      <c r="X35" s="62"/>
      <c r="Y35" s="62"/>
      <c r="Z35" s="436"/>
      <c r="AA35" s="436"/>
      <c r="AB35" s="469"/>
      <c r="AC35" s="469"/>
      <c r="AD35" s="481"/>
      <c r="AE35" s="62"/>
      <c r="AF35" s="62"/>
      <c r="AG35" s="62"/>
      <c r="AH35" s="62"/>
      <c r="AI35" s="436"/>
      <c r="AJ35" s="436"/>
      <c r="AK35" s="469"/>
      <c r="AL35" s="469"/>
      <c r="AM35" s="481"/>
      <c r="AN35" s="62"/>
      <c r="AO35" s="62"/>
      <c r="AP35" s="62"/>
      <c r="AQ35" s="62"/>
      <c r="AR35" s="436"/>
      <c r="AS35" s="436"/>
      <c r="AT35" s="469"/>
      <c r="AU35" s="469"/>
      <c r="AV35" s="481"/>
      <c r="AW35" s="62"/>
      <c r="AX35" s="62"/>
      <c r="AY35" s="62"/>
      <c r="AZ35" s="62"/>
      <c r="BA35" s="436"/>
      <c r="BB35" s="436"/>
      <c r="BC35" s="469"/>
      <c r="BD35" s="469"/>
      <c r="BE35" s="912"/>
    </row>
    <row r="36" spans="1:57" ht="15" customHeight="1" x14ac:dyDescent="0.2">
      <c r="A36" s="913">
        <f>' Original Budget Template'!A36</f>
        <v>4.0999999999999996</v>
      </c>
      <c r="B36" s="4"/>
      <c r="C36" s="11" t="str">
        <f>' Original Budget Template'!C36</f>
        <v>Description - suboutputs/tasks/expense type</v>
      </c>
      <c r="D36" s="22"/>
      <c r="E36" s="1068"/>
      <c r="F36" s="1034">
        <f>+' Original Budget Template'!F36</f>
        <v>0</v>
      </c>
      <c r="G36" s="439">
        <f>SUM(O36,AA36,AJ36,AS36,BB36)</f>
        <v>0</v>
      </c>
      <c r="H36" s="439">
        <f>' Original Budget Template'!G36</f>
        <v>0</v>
      </c>
      <c r="I36" s="1035">
        <f>IF(ISERROR(IF($B$34=1,G36/$AA$3,G36/$AA$5)),0,(IF($B$34=1,G36/$AA$3,G36/$AA$5)))</f>
        <v>0</v>
      </c>
      <c r="J36" s="1034">
        <f>+' Original Budget Template'!L36</f>
        <v>0</v>
      </c>
      <c r="K36" s="440"/>
      <c r="L36" s="440"/>
      <c r="M36" s="440"/>
      <c r="N36" s="440"/>
      <c r="O36" s="1034">
        <f>SUM(K36:N36)</f>
        <v>0</v>
      </c>
      <c r="P36" s="441">
        <f>+O36-J36</f>
        <v>0</v>
      </c>
      <c r="Q36" s="459">
        <f>IF(ISERROR(P36/J36),0,P36/J36)</f>
        <v>0</v>
      </c>
      <c r="R36" s="590"/>
      <c r="S36" s="590"/>
      <c r="T36" s="469"/>
      <c r="U36" s="1105"/>
      <c r="V36" s="1128">
        <f>+' Original Budget Template'!N36</f>
        <v>0</v>
      </c>
      <c r="W36" s="366">
        <f>+' Original Budget Template'!O36</f>
        <v>0</v>
      </c>
      <c r="X36" s="366">
        <f>+' Original Budget Template'!P36</f>
        <v>0</v>
      </c>
      <c r="Y36" s="366">
        <f>+' Original Budget Template'!Q36</f>
        <v>0</v>
      </c>
      <c r="Z36" s="439">
        <f>+' Original Budget Template'!R36</f>
        <v>0</v>
      </c>
      <c r="AA36" s="439">
        <f>SUM(V36:Y36)</f>
        <v>0</v>
      </c>
      <c r="AB36" s="469"/>
      <c r="AC36" s="469"/>
      <c r="AD36" s="589"/>
      <c r="AE36" s="366">
        <f>+' Original Budget Template'!T36</f>
        <v>0</v>
      </c>
      <c r="AF36" s="366">
        <f>+' Original Budget Template'!U36</f>
        <v>0</v>
      </c>
      <c r="AG36" s="366">
        <f>+' Original Budget Template'!V36</f>
        <v>0</v>
      </c>
      <c r="AH36" s="366">
        <f>+' Original Budget Template'!W36</f>
        <v>0</v>
      </c>
      <c r="AI36" s="439">
        <f>+' Original Budget Template'!X36</f>
        <v>0</v>
      </c>
      <c r="AJ36" s="439">
        <f>SUM(AE36:AH36)</f>
        <v>0</v>
      </c>
      <c r="AK36" s="469"/>
      <c r="AL36" s="469"/>
      <c r="AM36" s="589"/>
      <c r="AN36" s="366">
        <f>+' Original Budget Template'!Z36</f>
        <v>0</v>
      </c>
      <c r="AO36" s="366">
        <f>+' Original Budget Template'!AA36</f>
        <v>0</v>
      </c>
      <c r="AP36" s="366">
        <f>+' Original Budget Template'!AB36</f>
        <v>0</v>
      </c>
      <c r="AQ36" s="366">
        <f>+' Original Budget Template'!AC36</f>
        <v>0</v>
      </c>
      <c r="AR36" s="439">
        <f>+' Original Budget Template'!AD36</f>
        <v>0</v>
      </c>
      <c r="AS36" s="439">
        <f>SUM(AN36:AQ36)</f>
        <v>0</v>
      </c>
      <c r="AT36" s="469"/>
      <c r="AU36" s="469"/>
      <c r="AV36" s="589"/>
      <c r="AW36" s="366">
        <f>+' Original Budget Template'!AF36</f>
        <v>0</v>
      </c>
      <c r="AX36" s="366">
        <f>+' Original Budget Template'!AG36</f>
        <v>0</v>
      </c>
      <c r="AY36" s="366">
        <f>+' Original Budget Template'!AH36</f>
        <v>0</v>
      </c>
      <c r="AZ36" s="366">
        <f>+' Original Budget Template'!AI36</f>
        <v>0</v>
      </c>
      <c r="BA36" s="439">
        <f>+' Original Budget Template'!AJ36</f>
        <v>0</v>
      </c>
      <c r="BB36" s="439">
        <f>SUM(AW36:AZ36)</f>
        <v>0</v>
      </c>
      <c r="BC36" s="469"/>
      <c r="BD36" s="469"/>
      <c r="BE36" s="914"/>
    </row>
    <row r="37" spans="1:57" ht="15" customHeight="1" x14ac:dyDescent="0.2">
      <c r="A37" s="913">
        <f>' Original Budget Template'!A37</f>
        <v>4.2</v>
      </c>
      <c r="B37" s="4"/>
      <c r="C37" s="11" t="str">
        <f>' Original Budget Template'!C37</f>
        <v>Description - suboutputs/tasks/expense type</v>
      </c>
      <c r="D37" s="22"/>
      <c r="E37" s="1068"/>
      <c r="F37" s="1034">
        <f>+' Original Budget Template'!F37</f>
        <v>0</v>
      </c>
      <c r="G37" s="439">
        <f>SUM(O37,AA37,AJ37,AS37,BB37)</f>
        <v>0</v>
      </c>
      <c r="H37" s="439">
        <f>' Original Budget Template'!G37</f>
        <v>0</v>
      </c>
      <c r="I37" s="1035">
        <f>IF(ISERROR(IF($B$34=1,G37/$AA$3,G37/$AA$5)),0,(IF($B$34=1,G37/$AA$3,G37/$AA$5)))</f>
        <v>0</v>
      </c>
      <c r="J37" s="1034">
        <f>+' Original Budget Template'!L37</f>
        <v>0</v>
      </c>
      <c r="K37" s="440"/>
      <c r="L37" s="440"/>
      <c r="M37" s="440"/>
      <c r="N37" s="440"/>
      <c r="O37" s="1034">
        <f>SUM(K37:N37)</f>
        <v>0</v>
      </c>
      <c r="P37" s="441">
        <f>+O37-J37</f>
        <v>0</v>
      </c>
      <c r="Q37" s="459">
        <f>IF(ISERROR(P37/J37),0,P37/J37)</f>
        <v>0</v>
      </c>
      <c r="R37" s="590"/>
      <c r="S37" s="590"/>
      <c r="T37" s="469"/>
      <c r="U37" s="1105"/>
      <c r="V37" s="1128">
        <f>+' Original Budget Template'!N37</f>
        <v>0</v>
      </c>
      <c r="W37" s="366">
        <f>+' Original Budget Template'!O37</f>
        <v>0</v>
      </c>
      <c r="X37" s="366">
        <f>+' Original Budget Template'!P37</f>
        <v>0</v>
      </c>
      <c r="Y37" s="366">
        <f>+' Original Budget Template'!Q37</f>
        <v>0</v>
      </c>
      <c r="Z37" s="439">
        <f>+' Original Budget Template'!R37</f>
        <v>0</v>
      </c>
      <c r="AA37" s="439">
        <f>SUM(V37:Y37)</f>
        <v>0</v>
      </c>
      <c r="AB37" s="469"/>
      <c r="AC37" s="469"/>
      <c r="AD37" s="589"/>
      <c r="AE37" s="366">
        <f>+' Original Budget Template'!T37</f>
        <v>0</v>
      </c>
      <c r="AF37" s="366">
        <f>+' Original Budget Template'!U37</f>
        <v>0</v>
      </c>
      <c r="AG37" s="366">
        <f>+' Original Budget Template'!V37</f>
        <v>0</v>
      </c>
      <c r="AH37" s="366">
        <f>+' Original Budget Template'!W37</f>
        <v>0</v>
      </c>
      <c r="AI37" s="439">
        <f>+' Original Budget Template'!X37</f>
        <v>0</v>
      </c>
      <c r="AJ37" s="439">
        <f>SUM(AE37:AH37)</f>
        <v>0</v>
      </c>
      <c r="AK37" s="469"/>
      <c r="AL37" s="469"/>
      <c r="AM37" s="589"/>
      <c r="AN37" s="366">
        <f>+' Original Budget Template'!Z37</f>
        <v>0</v>
      </c>
      <c r="AO37" s="366">
        <f>+' Original Budget Template'!AA37</f>
        <v>0</v>
      </c>
      <c r="AP37" s="366">
        <f>+' Original Budget Template'!AB37</f>
        <v>0</v>
      </c>
      <c r="AQ37" s="366">
        <f>+' Original Budget Template'!AC37</f>
        <v>0</v>
      </c>
      <c r="AR37" s="439">
        <f>+' Original Budget Template'!AD37</f>
        <v>0</v>
      </c>
      <c r="AS37" s="439">
        <f>SUM(AN37:AQ37)</f>
        <v>0</v>
      </c>
      <c r="AT37" s="469"/>
      <c r="AU37" s="469"/>
      <c r="AV37" s="589"/>
      <c r="AW37" s="366">
        <f>+' Original Budget Template'!AF37</f>
        <v>0</v>
      </c>
      <c r="AX37" s="366">
        <f>+' Original Budget Template'!AG37</f>
        <v>0</v>
      </c>
      <c r="AY37" s="366">
        <f>+' Original Budget Template'!AH37</f>
        <v>0</v>
      </c>
      <c r="AZ37" s="366">
        <f>+' Original Budget Template'!AI37</f>
        <v>0</v>
      </c>
      <c r="BA37" s="439">
        <f>+' Original Budget Template'!AJ37</f>
        <v>0</v>
      </c>
      <c r="BB37" s="439">
        <f>SUM(AW37:AZ37)</f>
        <v>0</v>
      </c>
      <c r="BC37" s="469"/>
      <c r="BD37" s="469"/>
      <c r="BE37" s="914"/>
    </row>
    <row r="38" spans="1:57" ht="15" customHeight="1" x14ac:dyDescent="0.2">
      <c r="A38" s="913">
        <f>' Original Budget Template'!A38</f>
        <v>4.3</v>
      </c>
      <c r="B38" s="4"/>
      <c r="C38" s="11" t="str">
        <f>' Original Budget Template'!C38</f>
        <v>Description - suboutputs/tasks/expense type</v>
      </c>
      <c r="D38" s="22"/>
      <c r="E38" s="1068"/>
      <c r="F38" s="1034">
        <f>+' Original Budget Template'!F38</f>
        <v>0</v>
      </c>
      <c r="G38" s="439">
        <f>SUM(O38,AA38,AJ38,AS38,BB38)</f>
        <v>0</v>
      </c>
      <c r="H38" s="439">
        <f>' Original Budget Template'!G38</f>
        <v>0</v>
      </c>
      <c r="I38" s="1035">
        <f>IF(ISERROR(IF($B$34=1,G38/$AA$3,G38/$AA$5)),0,(IF($B$34=1,G38/$AA$3,G38/$AA$5)))</f>
        <v>0</v>
      </c>
      <c r="J38" s="1034">
        <f>+' Original Budget Template'!L38</f>
        <v>0</v>
      </c>
      <c r="K38" s="440"/>
      <c r="L38" s="440"/>
      <c r="M38" s="440"/>
      <c r="N38" s="440"/>
      <c r="O38" s="1034">
        <f>SUM(K38:N38)</f>
        <v>0</v>
      </c>
      <c r="P38" s="441">
        <f>+O38-J38</f>
        <v>0</v>
      </c>
      <c r="Q38" s="459">
        <f>IF(ISERROR(P38/J38),0,P38/J38)</f>
        <v>0</v>
      </c>
      <c r="R38" s="590"/>
      <c r="S38" s="590"/>
      <c r="T38" s="469"/>
      <c r="U38" s="1105"/>
      <c r="V38" s="1128">
        <f>+' Original Budget Template'!N38</f>
        <v>0</v>
      </c>
      <c r="W38" s="366">
        <f>+' Original Budget Template'!O38</f>
        <v>0</v>
      </c>
      <c r="X38" s="366">
        <f>+' Original Budget Template'!P38</f>
        <v>0</v>
      </c>
      <c r="Y38" s="366">
        <f>+' Original Budget Template'!Q38</f>
        <v>0</v>
      </c>
      <c r="Z38" s="439">
        <f>+' Original Budget Template'!R38</f>
        <v>0</v>
      </c>
      <c r="AA38" s="439">
        <f>SUM(V38:Y38)</f>
        <v>0</v>
      </c>
      <c r="AB38" s="469"/>
      <c r="AC38" s="469"/>
      <c r="AD38" s="589"/>
      <c r="AE38" s="366">
        <f>+' Original Budget Template'!T38</f>
        <v>0</v>
      </c>
      <c r="AF38" s="366">
        <f>+' Original Budget Template'!U38</f>
        <v>0</v>
      </c>
      <c r="AG38" s="366">
        <f>+' Original Budget Template'!V38</f>
        <v>0</v>
      </c>
      <c r="AH38" s="366">
        <f>+' Original Budget Template'!W38</f>
        <v>0</v>
      </c>
      <c r="AI38" s="439">
        <f>+' Original Budget Template'!X38</f>
        <v>0</v>
      </c>
      <c r="AJ38" s="439">
        <f>SUM(AE38:AH38)</f>
        <v>0</v>
      </c>
      <c r="AK38" s="469"/>
      <c r="AL38" s="469"/>
      <c r="AM38" s="589"/>
      <c r="AN38" s="366">
        <f>+' Original Budget Template'!Z38</f>
        <v>0</v>
      </c>
      <c r="AO38" s="366">
        <f>+' Original Budget Template'!AA38</f>
        <v>0</v>
      </c>
      <c r="AP38" s="366">
        <f>+' Original Budget Template'!AB38</f>
        <v>0</v>
      </c>
      <c r="AQ38" s="366">
        <f>+' Original Budget Template'!AC38</f>
        <v>0</v>
      </c>
      <c r="AR38" s="439">
        <f>+' Original Budget Template'!AD38</f>
        <v>0</v>
      </c>
      <c r="AS38" s="439">
        <f>SUM(AN38:AQ38)</f>
        <v>0</v>
      </c>
      <c r="AT38" s="469"/>
      <c r="AU38" s="469"/>
      <c r="AV38" s="589"/>
      <c r="AW38" s="366">
        <f>+' Original Budget Template'!AF38</f>
        <v>0</v>
      </c>
      <c r="AX38" s="366">
        <f>+' Original Budget Template'!AG38</f>
        <v>0</v>
      </c>
      <c r="AY38" s="366">
        <f>+' Original Budget Template'!AH38</f>
        <v>0</v>
      </c>
      <c r="AZ38" s="366">
        <f>+' Original Budget Template'!AI38</f>
        <v>0</v>
      </c>
      <c r="BA38" s="439">
        <f>+' Original Budget Template'!AJ38</f>
        <v>0</v>
      </c>
      <c r="BB38" s="439">
        <f>SUM(AW38:AZ38)</f>
        <v>0</v>
      </c>
      <c r="BC38" s="469"/>
      <c r="BD38" s="469"/>
      <c r="BE38" s="914"/>
    </row>
    <row r="39" spans="1:57" ht="15" customHeight="1" x14ac:dyDescent="0.2">
      <c r="A39" s="913">
        <f>' Original Budget Template'!A39</f>
        <v>4.4000000000000004</v>
      </c>
      <c r="B39" s="4"/>
      <c r="C39" s="419" t="str">
        <f>' Original Budget Template'!C39</f>
        <v>Description - suboutputs/tasks/expense type</v>
      </c>
      <c r="D39" s="30"/>
      <c r="E39" s="1071"/>
      <c r="F39" s="1034">
        <f>+' Original Budget Template'!F39</f>
        <v>0</v>
      </c>
      <c r="G39" s="439">
        <f>SUM(O39,AA39,AJ39,AS39,BB39)</f>
        <v>0</v>
      </c>
      <c r="H39" s="439">
        <f>' Original Budget Template'!G39</f>
        <v>0</v>
      </c>
      <c r="I39" s="1035">
        <f>IF(ISERROR(IF($B$34=1,G39/$AA$3,G39/$AA$5)),0,(IF($B$34=1,G39/$AA$3,G39/$AA$5)))</f>
        <v>0</v>
      </c>
      <c r="J39" s="1034">
        <f>+' Original Budget Template'!L39</f>
        <v>0</v>
      </c>
      <c r="K39" s="440"/>
      <c r="L39" s="440"/>
      <c r="M39" s="440"/>
      <c r="N39" s="440"/>
      <c r="O39" s="1034">
        <f>SUM(K39:N39)</f>
        <v>0</v>
      </c>
      <c r="P39" s="441">
        <f>+O39-J39</f>
        <v>0</v>
      </c>
      <c r="Q39" s="459">
        <f>IF(ISERROR(P39/J39),0,P39/J39)</f>
        <v>0</v>
      </c>
      <c r="R39" s="590"/>
      <c r="S39" s="590"/>
      <c r="T39" s="469"/>
      <c r="U39" s="1105"/>
      <c r="V39" s="1128">
        <f>+' Original Budget Template'!N39</f>
        <v>0</v>
      </c>
      <c r="W39" s="366">
        <f>+' Original Budget Template'!O39</f>
        <v>0</v>
      </c>
      <c r="X39" s="366">
        <f>+' Original Budget Template'!P39</f>
        <v>0</v>
      </c>
      <c r="Y39" s="366">
        <f>+' Original Budget Template'!Q39</f>
        <v>0</v>
      </c>
      <c r="Z39" s="439">
        <f>+' Original Budget Template'!R39</f>
        <v>0</v>
      </c>
      <c r="AA39" s="439">
        <f>SUM(V39:Y39)</f>
        <v>0</v>
      </c>
      <c r="AB39" s="469"/>
      <c r="AC39" s="469"/>
      <c r="AD39" s="589"/>
      <c r="AE39" s="366">
        <f>+' Original Budget Template'!T39</f>
        <v>0</v>
      </c>
      <c r="AF39" s="366">
        <f>+' Original Budget Template'!U39</f>
        <v>0</v>
      </c>
      <c r="AG39" s="366">
        <f>+' Original Budget Template'!V39</f>
        <v>0</v>
      </c>
      <c r="AH39" s="366">
        <f>+' Original Budget Template'!W39</f>
        <v>0</v>
      </c>
      <c r="AI39" s="439">
        <f>+' Original Budget Template'!X39</f>
        <v>0</v>
      </c>
      <c r="AJ39" s="439">
        <f>SUM(AE39:AH39)</f>
        <v>0</v>
      </c>
      <c r="AK39" s="469"/>
      <c r="AL39" s="469"/>
      <c r="AM39" s="589"/>
      <c r="AN39" s="366">
        <f>+' Original Budget Template'!Z39</f>
        <v>0</v>
      </c>
      <c r="AO39" s="366">
        <f>+' Original Budget Template'!AA39</f>
        <v>0</v>
      </c>
      <c r="AP39" s="366">
        <f>+' Original Budget Template'!AB39</f>
        <v>0</v>
      </c>
      <c r="AQ39" s="366">
        <f>+' Original Budget Template'!AC39</f>
        <v>0</v>
      </c>
      <c r="AR39" s="439">
        <f>+' Original Budget Template'!AD39</f>
        <v>0</v>
      </c>
      <c r="AS39" s="439">
        <f>SUM(AN39:AQ39)</f>
        <v>0</v>
      </c>
      <c r="AT39" s="469"/>
      <c r="AU39" s="469"/>
      <c r="AV39" s="589"/>
      <c r="AW39" s="366">
        <f>+' Original Budget Template'!AF39</f>
        <v>0</v>
      </c>
      <c r="AX39" s="366">
        <f>+' Original Budget Template'!AG39</f>
        <v>0</v>
      </c>
      <c r="AY39" s="366">
        <f>+' Original Budget Template'!AH39</f>
        <v>0</v>
      </c>
      <c r="AZ39" s="366">
        <f>+' Original Budget Template'!AI39</f>
        <v>0</v>
      </c>
      <c r="BA39" s="439">
        <f>+' Original Budget Template'!AJ39</f>
        <v>0</v>
      </c>
      <c r="BB39" s="439">
        <f>SUM(AW39:AZ39)</f>
        <v>0</v>
      </c>
      <c r="BC39" s="469"/>
      <c r="BD39" s="469"/>
      <c r="BE39" s="914"/>
    </row>
    <row r="40" spans="1:57" ht="5.25" customHeight="1" x14ac:dyDescent="0.2">
      <c r="A40" s="913"/>
      <c r="B40" s="4"/>
      <c r="C40" s="11"/>
      <c r="D40" s="22"/>
      <c r="E40" s="1068"/>
      <c r="F40" s="1034"/>
      <c r="G40" s="439"/>
      <c r="H40" s="439"/>
      <c r="I40" s="1035"/>
      <c r="J40" s="1107"/>
      <c r="K40" s="443"/>
      <c r="L40" s="443"/>
      <c r="M40" s="443"/>
      <c r="N40" s="443"/>
      <c r="O40" s="1107"/>
      <c r="P40" s="441" t="s">
        <v>62</v>
      </c>
      <c r="Q40" s="458" t="s">
        <v>62</v>
      </c>
      <c r="R40" s="26"/>
      <c r="S40" s="26"/>
      <c r="T40" s="469"/>
      <c r="U40" s="1105"/>
      <c r="V40" s="1129"/>
      <c r="W40" s="39"/>
      <c r="X40" s="39"/>
      <c r="Y40" s="39"/>
      <c r="Z40" s="26"/>
      <c r="AA40" s="26"/>
      <c r="AB40" s="469"/>
      <c r="AC40" s="469"/>
      <c r="AD40" s="26"/>
      <c r="AE40" s="39"/>
      <c r="AF40" s="39"/>
      <c r="AG40" s="39"/>
      <c r="AH40" s="39"/>
      <c r="AI40" s="26"/>
      <c r="AJ40" s="26"/>
      <c r="AK40" s="469"/>
      <c r="AL40" s="469"/>
      <c r="AM40" s="26"/>
      <c r="AN40" s="39"/>
      <c r="AO40" s="39"/>
      <c r="AP40" s="39"/>
      <c r="AQ40" s="39"/>
      <c r="AR40" s="26"/>
      <c r="AS40" s="26"/>
      <c r="AT40" s="469"/>
      <c r="AU40" s="469"/>
      <c r="AV40" s="26"/>
      <c r="AW40" s="39"/>
      <c r="AX40" s="39"/>
      <c r="AY40" s="39"/>
      <c r="AZ40" s="39"/>
      <c r="BA40" s="26"/>
      <c r="BB40" s="26"/>
      <c r="BC40" s="469"/>
      <c r="BD40" s="469"/>
      <c r="BE40" s="916"/>
    </row>
    <row r="41" spans="1:57" ht="15" customHeight="1" x14ac:dyDescent="0.2">
      <c r="A41" s="917">
        <f>' Original Budget Template'!A41</f>
        <v>5</v>
      </c>
      <c r="B41" s="1311">
        <f>' Original Budget Template'!B41</f>
        <v>1</v>
      </c>
      <c r="C41" s="416" t="str">
        <f>' Original Budget Template'!C41</f>
        <v>Description (Output 5)</v>
      </c>
      <c r="D41" s="417">
        <f>' Original Budget Template'!D41</f>
        <v>0</v>
      </c>
      <c r="E41" s="1069">
        <f>' Original Budget Template'!E41</f>
        <v>0</v>
      </c>
      <c r="F41" s="1030">
        <f>SUM(F42:F47)</f>
        <v>0</v>
      </c>
      <c r="G41" s="434">
        <f>SUM(O41,AA41,AJ41,AS41,BB41)</f>
        <v>0</v>
      </c>
      <c r="H41" s="434">
        <f>' Original Budget Template'!G41</f>
        <v>0</v>
      </c>
      <c r="I41" s="1031">
        <f>SUM(I42:I47)</f>
        <v>0</v>
      </c>
      <c r="J41" s="1038">
        <f>+' Original Budget Template'!L41</f>
        <v>0</v>
      </c>
      <c r="K41" s="1030">
        <f>SUM(K43:K47)</f>
        <v>0</v>
      </c>
      <c r="L41" s="1030">
        <f>SUM(L43:L47)</f>
        <v>0</v>
      </c>
      <c r="M41" s="1030">
        <f>SUM(M43:M47)</f>
        <v>0</v>
      </c>
      <c r="N41" s="1030">
        <f>SUM(N43:N47)</f>
        <v>0</v>
      </c>
      <c r="O41" s="1030">
        <f>SUM(O43:O47)</f>
        <v>0</v>
      </c>
      <c r="P41" s="435">
        <f>+O41-J41</f>
        <v>0</v>
      </c>
      <c r="Q41" s="457">
        <f>IF(ISERROR(P41/J41),0,P41/J41)</f>
        <v>0</v>
      </c>
      <c r="R41" s="412"/>
      <c r="S41" s="412"/>
      <c r="T41" s="468">
        <f>+' Original Budget Template'!M41</f>
        <v>0</v>
      </c>
      <c r="U41" s="1104">
        <f>IF(ISERROR(O41/G41),0,O41/G41)</f>
        <v>0</v>
      </c>
      <c r="V41" s="1126">
        <f>SUM(V43:V47)</f>
        <v>0</v>
      </c>
      <c r="W41" s="619">
        <f>SUM(W43:W47)</f>
        <v>0</v>
      </c>
      <c r="X41" s="619">
        <f>SUM(X43:X47)</f>
        <v>0</v>
      </c>
      <c r="Y41" s="619">
        <f>SUM(Y43:Y47)</f>
        <v>0</v>
      </c>
      <c r="Z41" s="464">
        <f>+' Original Budget Template'!R41</f>
        <v>0</v>
      </c>
      <c r="AA41" s="464">
        <f>SUM(AA43:AA46)</f>
        <v>0</v>
      </c>
      <c r="AB41" s="472">
        <f>IF(ISERROR((+Z41+J41)/F41),0,(+Z41+J41)/F41)</f>
        <v>0</v>
      </c>
      <c r="AC41" s="472">
        <f>IF(ISERROR((+AA41+O41)/G41),0,(+AA41+O41)/G41)</f>
        <v>0</v>
      </c>
      <c r="AD41" s="413"/>
      <c r="AE41" s="667">
        <f>SUM(AE43:AE47)</f>
        <v>0</v>
      </c>
      <c r="AF41" s="668">
        <f>SUM(AF43:AF47)</f>
        <v>0</v>
      </c>
      <c r="AG41" s="668">
        <f>SUM(AG43:AG47)</f>
        <v>0</v>
      </c>
      <c r="AH41" s="668">
        <f>SUM(AH43:AH47)</f>
        <v>0</v>
      </c>
      <c r="AI41" s="464">
        <f>+' Original Budget Template'!X41</f>
        <v>0</v>
      </c>
      <c r="AJ41" s="464">
        <f>SUM(AJ43:AJ46)</f>
        <v>0</v>
      </c>
      <c r="AK41" s="472">
        <f>IF(ISERROR((+AI41+Z41+J41)/F41),0,(+AI41+Z41+J41)/F41)</f>
        <v>0</v>
      </c>
      <c r="AL41" s="472">
        <f>IF(ISERROR((+AJ41+O41+AA41)/G41),0,(+AJ41+O41+AA41)/G41)</f>
        <v>0</v>
      </c>
      <c r="AM41" s="413"/>
      <c r="AN41" s="667">
        <f>SUM(AN43:AN47)</f>
        <v>0</v>
      </c>
      <c r="AO41" s="668">
        <f>SUM(AO43:AO47)</f>
        <v>0</v>
      </c>
      <c r="AP41" s="668">
        <f>SUM(AP43:AP47)</f>
        <v>0</v>
      </c>
      <c r="AQ41" s="668">
        <f>SUM(AQ43:AQ47)</f>
        <v>0</v>
      </c>
      <c r="AR41" s="464">
        <f>+' Original Budget Template'!AD41</f>
        <v>0</v>
      </c>
      <c r="AS41" s="464">
        <f>SUM(AS43:AS46)</f>
        <v>0</v>
      </c>
      <c r="AT41" s="472">
        <f>IF(ISERROR((+$AR41+$AI41+$Z41+$J41)/$F41),0,(+$AR41+$AI41+$Z41+$J41)/$F41)</f>
        <v>0</v>
      </c>
      <c r="AU41" s="472">
        <f>IF(ISERROR((+$AS41+$AJ41+$AA41+$O41)/$G41),0,(+$AS41+$AJ41+$AA41+$O41)/$G41)</f>
        <v>0</v>
      </c>
      <c r="AV41" s="413"/>
      <c r="AW41" s="667">
        <f>SUM(AW43:AW47)</f>
        <v>0</v>
      </c>
      <c r="AX41" s="668">
        <f>SUM(AX43:AX47)</f>
        <v>0</v>
      </c>
      <c r="AY41" s="668">
        <f>SUM(AY43:AY47)</f>
        <v>0</v>
      </c>
      <c r="AZ41" s="668">
        <f>SUM(AZ43:AZ47)</f>
        <v>0</v>
      </c>
      <c r="BA41" s="464">
        <f>+' Original Budget Template'!AJ41</f>
        <v>0</v>
      </c>
      <c r="BB41" s="464">
        <f>SUM(BB43:BB46)</f>
        <v>0</v>
      </c>
      <c r="BC41" s="472">
        <f>IF(ISERROR((+$BA41+$AR41+$AI41+$Z41+$J41)/$F41),0,(+$BA41+$AR41+$AI41+$Z41+$J41)/$F41)</f>
        <v>0</v>
      </c>
      <c r="BD41" s="472">
        <f>IF(ISERROR(($BB41+$AS41+$AJ41+$AA41+$O41)/$G41),0,($BB41+$AS41+$AJ41+$AA41+$O41)/$G41)</f>
        <v>0</v>
      </c>
      <c r="BE41" s="918"/>
    </row>
    <row r="42" spans="1:57" ht="38.25" x14ac:dyDescent="0.2">
      <c r="A42" s="919"/>
      <c r="B42" s="1312"/>
      <c r="C42" s="188" t="str">
        <f>' Original Budget Template'!C42</f>
        <v>Under each sub-output, provide a detailed description of what resources will be used to deliver the outputs:</v>
      </c>
      <c r="D42" s="23"/>
      <c r="E42" s="1070"/>
      <c r="F42" s="1032"/>
      <c r="G42" s="437"/>
      <c r="H42" s="437"/>
      <c r="I42" s="1033"/>
      <c r="J42" s="1039"/>
      <c r="K42" s="437"/>
      <c r="L42" s="437"/>
      <c r="M42" s="437"/>
      <c r="N42" s="437"/>
      <c r="O42" s="1032"/>
      <c r="P42" s="441"/>
      <c r="Q42" s="458"/>
      <c r="R42" s="414"/>
      <c r="S42" s="414"/>
      <c r="T42" s="469"/>
      <c r="U42" s="1105"/>
      <c r="V42" s="1127"/>
      <c r="W42" s="62"/>
      <c r="X42" s="62"/>
      <c r="Y42" s="62"/>
      <c r="Z42" s="436"/>
      <c r="AA42" s="436"/>
      <c r="AB42" s="469"/>
      <c r="AC42" s="469"/>
      <c r="AD42" s="481"/>
      <c r="AE42" s="62"/>
      <c r="AF42" s="62"/>
      <c r="AG42" s="62"/>
      <c r="AH42" s="62"/>
      <c r="AI42" s="436"/>
      <c r="AJ42" s="436"/>
      <c r="AK42" s="469"/>
      <c r="AL42" s="469"/>
      <c r="AM42" s="481"/>
      <c r="AN42" s="62"/>
      <c r="AO42" s="62"/>
      <c r="AP42" s="62"/>
      <c r="AQ42" s="62"/>
      <c r="AR42" s="436"/>
      <c r="AS42" s="436"/>
      <c r="AT42" s="469"/>
      <c r="AU42" s="469"/>
      <c r="AV42" s="481"/>
      <c r="AW42" s="62"/>
      <c r="AX42" s="62"/>
      <c r="AY42" s="62"/>
      <c r="AZ42" s="62"/>
      <c r="BA42" s="436"/>
      <c r="BB42" s="436"/>
      <c r="BC42" s="469"/>
      <c r="BD42" s="469"/>
      <c r="BE42" s="912"/>
    </row>
    <row r="43" spans="1:57" ht="15" customHeight="1" x14ac:dyDescent="0.2">
      <c r="A43" s="913">
        <f>' Original Budget Template'!A43</f>
        <v>5.0999999999999996</v>
      </c>
      <c r="B43" s="4"/>
      <c r="C43" s="11" t="str">
        <f>' Original Budget Template'!C43</f>
        <v>Description - suboutputs/tasks/expense type</v>
      </c>
      <c r="D43" s="22"/>
      <c r="E43" s="1068"/>
      <c r="F43" s="1034">
        <f>+' Original Budget Template'!F43</f>
        <v>0</v>
      </c>
      <c r="G43" s="439">
        <f>SUM(O43,AA43,AJ43,AS43,BB43)</f>
        <v>0</v>
      </c>
      <c r="H43" s="439">
        <f>' Original Budget Template'!G43</f>
        <v>0</v>
      </c>
      <c r="I43" s="1035">
        <f>IF(ISERROR(IF($B$41=1,G43/$AA$3,G43/$AA$5)),0,(IF($B$41=1,G43/$AA$3,G43/$AA$5)))</f>
        <v>0</v>
      </c>
      <c r="J43" s="1034">
        <f>+' Original Budget Template'!L43</f>
        <v>0</v>
      </c>
      <c r="K43" s="440"/>
      <c r="L43" s="440"/>
      <c r="M43" s="440"/>
      <c r="N43" s="440"/>
      <c r="O43" s="1034">
        <f>SUM(K43:N43)</f>
        <v>0</v>
      </c>
      <c r="P43" s="441">
        <f>+O43-J43</f>
        <v>0</v>
      </c>
      <c r="Q43" s="459">
        <f>IF(ISERROR(P43/J43),0,P43/J43)</f>
        <v>0</v>
      </c>
      <c r="R43" s="590"/>
      <c r="S43" s="590"/>
      <c r="T43" s="469"/>
      <c r="U43" s="1105"/>
      <c r="V43" s="1128">
        <f>+' Original Budget Template'!N43</f>
        <v>0</v>
      </c>
      <c r="W43" s="366">
        <f>+' Original Budget Template'!O43</f>
        <v>0</v>
      </c>
      <c r="X43" s="366">
        <f>+' Original Budget Template'!P43</f>
        <v>0</v>
      </c>
      <c r="Y43" s="366">
        <f>+' Original Budget Template'!Q43</f>
        <v>0</v>
      </c>
      <c r="Z43" s="439">
        <f>+' Original Budget Template'!R43</f>
        <v>0</v>
      </c>
      <c r="AA43" s="439">
        <f>SUM(V43:Y43)</f>
        <v>0</v>
      </c>
      <c r="AB43" s="469"/>
      <c r="AC43" s="469"/>
      <c r="AD43" s="589"/>
      <c r="AE43" s="366">
        <f>+' Original Budget Template'!T43</f>
        <v>0</v>
      </c>
      <c r="AF43" s="366">
        <f>+' Original Budget Template'!U43</f>
        <v>0</v>
      </c>
      <c r="AG43" s="366">
        <f>+' Original Budget Template'!V43</f>
        <v>0</v>
      </c>
      <c r="AH43" s="366">
        <f>+' Original Budget Template'!W43</f>
        <v>0</v>
      </c>
      <c r="AI43" s="439">
        <f>+' Original Budget Template'!X43</f>
        <v>0</v>
      </c>
      <c r="AJ43" s="439">
        <f>SUM(AE43:AH43)</f>
        <v>0</v>
      </c>
      <c r="AK43" s="469"/>
      <c r="AL43" s="469"/>
      <c r="AM43" s="589"/>
      <c r="AN43" s="366">
        <f>+' Original Budget Template'!Z43</f>
        <v>0</v>
      </c>
      <c r="AO43" s="366">
        <f>+' Original Budget Template'!AA43</f>
        <v>0</v>
      </c>
      <c r="AP43" s="366">
        <f>+' Original Budget Template'!AB43</f>
        <v>0</v>
      </c>
      <c r="AQ43" s="366">
        <f>+' Original Budget Template'!AC43</f>
        <v>0</v>
      </c>
      <c r="AR43" s="439">
        <f>+' Original Budget Template'!AD43</f>
        <v>0</v>
      </c>
      <c r="AS43" s="439">
        <f>SUM(AN43:AQ43)</f>
        <v>0</v>
      </c>
      <c r="AT43" s="469"/>
      <c r="AU43" s="469"/>
      <c r="AV43" s="589"/>
      <c r="AW43" s="366">
        <f>+' Original Budget Template'!AF43</f>
        <v>0</v>
      </c>
      <c r="AX43" s="366">
        <f>+' Original Budget Template'!AG43</f>
        <v>0</v>
      </c>
      <c r="AY43" s="366">
        <f>+' Original Budget Template'!AH43</f>
        <v>0</v>
      </c>
      <c r="AZ43" s="366">
        <f>+' Original Budget Template'!AI43</f>
        <v>0</v>
      </c>
      <c r="BA43" s="439">
        <f>+' Original Budget Template'!AJ43</f>
        <v>0</v>
      </c>
      <c r="BB43" s="439">
        <f>SUM(AW43:AZ43)</f>
        <v>0</v>
      </c>
      <c r="BC43" s="469"/>
      <c r="BD43" s="469"/>
      <c r="BE43" s="914"/>
    </row>
    <row r="44" spans="1:57" ht="15" customHeight="1" x14ac:dyDescent="0.2">
      <c r="A44" s="913">
        <f>' Original Budget Template'!A44</f>
        <v>5.2</v>
      </c>
      <c r="B44" s="4"/>
      <c r="C44" s="11" t="str">
        <f>' Original Budget Template'!C44</f>
        <v>Description - suboutputs/tasks/expense type</v>
      </c>
      <c r="D44" s="22"/>
      <c r="E44" s="1068"/>
      <c r="F44" s="1034">
        <f>+' Original Budget Template'!F44</f>
        <v>0</v>
      </c>
      <c r="G44" s="439">
        <f>SUM(O44,AA44,AJ44,AS44,BB44)</f>
        <v>0</v>
      </c>
      <c r="H44" s="439">
        <f>' Original Budget Template'!G44</f>
        <v>0</v>
      </c>
      <c r="I44" s="1035">
        <f>IF(ISERROR(IF($B$41=1,G44/$AA$3,G44/$AA$5)),0,(IF($B$41=1,G44/$AA$3,G44/$AA$5)))</f>
        <v>0</v>
      </c>
      <c r="J44" s="1034">
        <f>+' Original Budget Template'!L44</f>
        <v>0</v>
      </c>
      <c r="K44" s="440"/>
      <c r="L44" s="440"/>
      <c r="M44" s="440"/>
      <c r="N44" s="440"/>
      <c r="O44" s="1034">
        <f>SUM(K44:N44)</f>
        <v>0</v>
      </c>
      <c r="P44" s="441">
        <f>+O44-J44</f>
        <v>0</v>
      </c>
      <c r="Q44" s="459">
        <f>IF(ISERROR(P44/J44),0,P44/J44)</f>
        <v>0</v>
      </c>
      <c r="R44" s="590"/>
      <c r="S44" s="590"/>
      <c r="T44" s="469"/>
      <c r="U44" s="1105"/>
      <c r="V44" s="1128">
        <f>+' Original Budget Template'!N44</f>
        <v>0</v>
      </c>
      <c r="W44" s="366">
        <f>+' Original Budget Template'!O44</f>
        <v>0</v>
      </c>
      <c r="X44" s="366">
        <f>+' Original Budget Template'!P44</f>
        <v>0</v>
      </c>
      <c r="Y44" s="366">
        <f>+' Original Budget Template'!Q44</f>
        <v>0</v>
      </c>
      <c r="Z44" s="439">
        <f>+' Original Budget Template'!R44</f>
        <v>0</v>
      </c>
      <c r="AA44" s="439">
        <f>SUM(V44:Y44)</f>
        <v>0</v>
      </c>
      <c r="AB44" s="469"/>
      <c r="AC44" s="469"/>
      <c r="AD44" s="589"/>
      <c r="AE44" s="366">
        <f>+' Original Budget Template'!T44</f>
        <v>0</v>
      </c>
      <c r="AF44" s="366">
        <f>+' Original Budget Template'!U44</f>
        <v>0</v>
      </c>
      <c r="AG44" s="366">
        <f>+' Original Budget Template'!V44</f>
        <v>0</v>
      </c>
      <c r="AH44" s="366">
        <f>+' Original Budget Template'!W44</f>
        <v>0</v>
      </c>
      <c r="AI44" s="439">
        <f>+' Original Budget Template'!X44</f>
        <v>0</v>
      </c>
      <c r="AJ44" s="439">
        <f>SUM(AE44:AH44)</f>
        <v>0</v>
      </c>
      <c r="AK44" s="469"/>
      <c r="AL44" s="469"/>
      <c r="AM44" s="589"/>
      <c r="AN44" s="366">
        <f>+' Original Budget Template'!Z44</f>
        <v>0</v>
      </c>
      <c r="AO44" s="366">
        <f>+' Original Budget Template'!AA44</f>
        <v>0</v>
      </c>
      <c r="AP44" s="366">
        <f>+' Original Budget Template'!AB44</f>
        <v>0</v>
      </c>
      <c r="AQ44" s="366">
        <f>+' Original Budget Template'!AC44</f>
        <v>0</v>
      </c>
      <c r="AR44" s="439">
        <f>+' Original Budget Template'!AD44</f>
        <v>0</v>
      </c>
      <c r="AS44" s="439">
        <f>SUM(AN44:AQ44)</f>
        <v>0</v>
      </c>
      <c r="AT44" s="469"/>
      <c r="AU44" s="469"/>
      <c r="AV44" s="589"/>
      <c r="AW44" s="366">
        <f>+' Original Budget Template'!AF44</f>
        <v>0</v>
      </c>
      <c r="AX44" s="366">
        <f>+' Original Budget Template'!AG44</f>
        <v>0</v>
      </c>
      <c r="AY44" s="366">
        <f>+' Original Budget Template'!AH44</f>
        <v>0</v>
      </c>
      <c r="AZ44" s="366">
        <f>+' Original Budget Template'!AI44</f>
        <v>0</v>
      </c>
      <c r="BA44" s="439">
        <f>+' Original Budget Template'!AJ44</f>
        <v>0</v>
      </c>
      <c r="BB44" s="439">
        <f>SUM(AW44:AZ44)</f>
        <v>0</v>
      </c>
      <c r="BC44" s="469"/>
      <c r="BD44" s="469"/>
      <c r="BE44" s="914"/>
    </row>
    <row r="45" spans="1:57" ht="15" customHeight="1" x14ac:dyDescent="0.2">
      <c r="A45" s="913">
        <f>' Original Budget Template'!A45</f>
        <v>5.3</v>
      </c>
      <c r="B45" s="4"/>
      <c r="C45" s="11" t="str">
        <f>' Original Budget Template'!C45</f>
        <v>Description - suboutputs/tasks/expense type</v>
      </c>
      <c r="D45" s="22"/>
      <c r="E45" s="1068"/>
      <c r="F45" s="1034">
        <f>+' Original Budget Template'!F45</f>
        <v>0</v>
      </c>
      <c r="G45" s="439">
        <f>SUM(O45,AA45,AJ45,AS45,BB45)</f>
        <v>0</v>
      </c>
      <c r="H45" s="439">
        <f>' Original Budget Template'!G45</f>
        <v>0</v>
      </c>
      <c r="I45" s="1035">
        <f>IF(ISERROR(IF($B$41=1,G45/$AA$3,G45/$AA$5)),0,(IF($B$41=1,G45/$AA$3,G45/$AA$5)))</f>
        <v>0</v>
      </c>
      <c r="J45" s="1034">
        <f>+' Original Budget Template'!L45</f>
        <v>0</v>
      </c>
      <c r="K45" s="440"/>
      <c r="L45" s="440"/>
      <c r="M45" s="440"/>
      <c r="N45" s="440"/>
      <c r="O45" s="1034">
        <f>SUM(K45:N45)</f>
        <v>0</v>
      </c>
      <c r="P45" s="441">
        <f>+O45-J45</f>
        <v>0</v>
      </c>
      <c r="Q45" s="459">
        <f>IF(ISERROR(P45/J45),0,P45/J45)</f>
        <v>0</v>
      </c>
      <c r="R45" s="590"/>
      <c r="S45" s="590"/>
      <c r="T45" s="469"/>
      <c r="U45" s="1105"/>
      <c r="V45" s="1128">
        <f>+' Original Budget Template'!N45</f>
        <v>0</v>
      </c>
      <c r="W45" s="366">
        <f>+' Original Budget Template'!O45</f>
        <v>0</v>
      </c>
      <c r="X45" s="366">
        <f>+' Original Budget Template'!P45</f>
        <v>0</v>
      </c>
      <c r="Y45" s="366">
        <f>+' Original Budget Template'!Q45</f>
        <v>0</v>
      </c>
      <c r="Z45" s="439">
        <f>+' Original Budget Template'!R45</f>
        <v>0</v>
      </c>
      <c r="AA45" s="439">
        <f>SUM(V45:Y45)</f>
        <v>0</v>
      </c>
      <c r="AB45" s="469"/>
      <c r="AC45" s="469"/>
      <c r="AD45" s="589"/>
      <c r="AE45" s="366">
        <f>+' Original Budget Template'!T45</f>
        <v>0</v>
      </c>
      <c r="AF45" s="366">
        <f>+' Original Budget Template'!U45</f>
        <v>0</v>
      </c>
      <c r="AG45" s="366">
        <f>+' Original Budget Template'!V45</f>
        <v>0</v>
      </c>
      <c r="AH45" s="366">
        <f>+' Original Budget Template'!W45</f>
        <v>0</v>
      </c>
      <c r="AI45" s="439">
        <f>+' Original Budget Template'!X45</f>
        <v>0</v>
      </c>
      <c r="AJ45" s="439">
        <f>SUM(AE45:AH45)</f>
        <v>0</v>
      </c>
      <c r="AK45" s="469"/>
      <c r="AL45" s="469"/>
      <c r="AM45" s="589"/>
      <c r="AN45" s="366">
        <f>+' Original Budget Template'!Z45</f>
        <v>0</v>
      </c>
      <c r="AO45" s="366">
        <f>+' Original Budget Template'!AA45</f>
        <v>0</v>
      </c>
      <c r="AP45" s="366">
        <f>+' Original Budget Template'!AB45</f>
        <v>0</v>
      </c>
      <c r="AQ45" s="366">
        <f>+' Original Budget Template'!AC45</f>
        <v>0</v>
      </c>
      <c r="AR45" s="439">
        <f>+' Original Budget Template'!AD45</f>
        <v>0</v>
      </c>
      <c r="AS45" s="439">
        <f>SUM(AN45:AQ45)</f>
        <v>0</v>
      </c>
      <c r="AT45" s="469"/>
      <c r="AU45" s="469"/>
      <c r="AV45" s="589"/>
      <c r="AW45" s="366">
        <f>+' Original Budget Template'!AF45</f>
        <v>0</v>
      </c>
      <c r="AX45" s="366">
        <f>+' Original Budget Template'!AG45</f>
        <v>0</v>
      </c>
      <c r="AY45" s="366">
        <f>+' Original Budget Template'!AH45</f>
        <v>0</v>
      </c>
      <c r="AZ45" s="366">
        <f>+' Original Budget Template'!AI45</f>
        <v>0</v>
      </c>
      <c r="BA45" s="439">
        <f>+' Original Budget Template'!AJ45</f>
        <v>0</v>
      </c>
      <c r="BB45" s="439">
        <f>SUM(AW45:AZ45)</f>
        <v>0</v>
      </c>
      <c r="BC45" s="469"/>
      <c r="BD45" s="469"/>
      <c r="BE45" s="914"/>
    </row>
    <row r="46" spans="1:57" ht="15" customHeight="1" x14ac:dyDescent="0.2">
      <c r="A46" s="913">
        <f>' Original Budget Template'!A46</f>
        <v>5.4</v>
      </c>
      <c r="B46" s="4"/>
      <c r="C46" s="419" t="str">
        <f>' Original Budget Template'!C46</f>
        <v>Description - suboutputs/tasks/expense type</v>
      </c>
      <c r="D46" s="30"/>
      <c r="E46" s="1071"/>
      <c r="F46" s="1034">
        <f>+' Original Budget Template'!F46</f>
        <v>0</v>
      </c>
      <c r="G46" s="439">
        <f>SUM(O46,AA46,AJ46,AS46,BB46)</f>
        <v>0</v>
      </c>
      <c r="H46" s="439">
        <f>' Original Budget Template'!G46</f>
        <v>0</v>
      </c>
      <c r="I46" s="1035">
        <f>IF(ISERROR(IF($B$41=1,G46/$AA$3,G46/$AA$5)),0,(IF($B$41=1,G46/$AA$3,G46/$AA$5)))</f>
        <v>0</v>
      </c>
      <c r="J46" s="1034">
        <f>+' Original Budget Template'!L46</f>
        <v>0</v>
      </c>
      <c r="K46" s="440"/>
      <c r="L46" s="440"/>
      <c r="M46" s="440"/>
      <c r="N46" s="440"/>
      <c r="O46" s="1034">
        <f>SUM(K46:N46)</f>
        <v>0</v>
      </c>
      <c r="P46" s="441">
        <f>+O46-J46</f>
        <v>0</v>
      </c>
      <c r="Q46" s="459">
        <f>IF(ISERROR(P46/J46),0,P46/J46)</f>
        <v>0</v>
      </c>
      <c r="R46" s="590"/>
      <c r="S46" s="590"/>
      <c r="T46" s="469"/>
      <c r="U46" s="1105"/>
      <c r="V46" s="1128">
        <f>+' Original Budget Template'!N46</f>
        <v>0</v>
      </c>
      <c r="W46" s="366">
        <f>+' Original Budget Template'!O46</f>
        <v>0</v>
      </c>
      <c r="X46" s="366">
        <f>+' Original Budget Template'!P46</f>
        <v>0</v>
      </c>
      <c r="Y46" s="366">
        <f>+' Original Budget Template'!Q46</f>
        <v>0</v>
      </c>
      <c r="Z46" s="439">
        <f>+' Original Budget Template'!R46</f>
        <v>0</v>
      </c>
      <c r="AA46" s="439">
        <f>SUM(V46:Y46)</f>
        <v>0</v>
      </c>
      <c r="AB46" s="469"/>
      <c r="AC46" s="469"/>
      <c r="AD46" s="589"/>
      <c r="AE46" s="366">
        <f>+' Original Budget Template'!T46</f>
        <v>0</v>
      </c>
      <c r="AF46" s="366">
        <f>+' Original Budget Template'!U46</f>
        <v>0</v>
      </c>
      <c r="AG46" s="366">
        <f>+' Original Budget Template'!V46</f>
        <v>0</v>
      </c>
      <c r="AH46" s="366">
        <f>+' Original Budget Template'!W46</f>
        <v>0</v>
      </c>
      <c r="AI46" s="439">
        <f>+' Original Budget Template'!X46</f>
        <v>0</v>
      </c>
      <c r="AJ46" s="439">
        <f>SUM(AE46:AH46)</f>
        <v>0</v>
      </c>
      <c r="AK46" s="469"/>
      <c r="AL46" s="469"/>
      <c r="AM46" s="589"/>
      <c r="AN46" s="366">
        <f>+' Original Budget Template'!Z46</f>
        <v>0</v>
      </c>
      <c r="AO46" s="366">
        <f>+' Original Budget Template'!AA46</f>
        <v>0</v>
      </c>
      <c r="AP46" s="366">
        <f>+' Original Budget Template'!AB46</f>
        <v>0</v>
      </c>
      <c r="AQ46" s="366">
        <f>+' Original Budget Template'!AC46</f>
        <v>0</v>
      </c>
      <c r="AR46" s="439">
        <f>+' Original Budget Template'!AD46</f>
        <v>0</v>
      </c>
      <c r="AS46" s="439">
        <f>SUM(AN46:AQ46)</f>
        <v>0</v>
      </c>
      <c r="AT46" s="469"/>
      <c r="AU46" s="469"/>
      <c r="AV46" s="589"/>
      <c r="AW46" s="366">
        <f>+' Original Budget Template'!AF46</f>
        <v>0</v>
      </c>
      <c r="AX46" s="366">
        <f>+' Original Budget Template'!AG46</f>
        <v>0</v>
      </c>
      <c r="AY46" s="366">
        <f>+' Original Budget Template'!AH46</f>
        <v>0</v>
      </c>
      <c r="AZ46" s="366">
        <f>+' Original Budget Template'!AI46</f>
        <v>0</v>
      </c>
      <c r="BA46" s="439">
        <f>+' Original Budget Template'!AJ46</f>
        <v>0</v>
      </c>
      <c r="BB46" s="439">
        <f>SUM(AW46:AZ46)</f>
        <v>0</v>
      </c>
      <c r="BC46" s="469"/>
      <c r="BD46" s="469"/>
      <c r="BE46" s="914"/>
    </row>
    <row r="47" spans="1:57" ht="5.25" customHeight="1" x14ac:dyDescent="0.2">
      <c r="A47" s="913"/>
      <c r="B47" s="4"/>
      <c r="C47" s="11"/>
      <c r="D47" s="22"/>
      <c r="E47" s="1068"/>
      <c r="F47" s="1034"/>
      <c r="G47" s="439"/>
      <c r="H47" s="439"/>
      <c r="I47" s="1035"/>
      <c r="J47" s="1107"/>
      <c r="K47" s="443"/>
      <c r="L47" s="443"/>
      <c r="M47" s="443"/>
      <c r="N47" s="443"/>
      <c r="O47" s="1107"/>
      <c r="P47" s="441" t="s">
        <v>62</v>
      </c>
      <c r="Q47" s="458" t="s">
        <v>62</v>
      </c>
      <c r="R47" s="26"/>
      <c r="S47" s="26"/>
      <c r="T47" s="469"/>
      <c r="U47" s="1105"/>
      <c r="V47" s="1129"/>
      <c r="W47" s="39"/>
      <c r="X47" s="39"/>
      <c r="Y47" s="39"/>
      <c r="Z47" s="26"/>
      <c r="AA47" s="26"/>
      <c r="AB47" s="469"/>
      <c r="AC47" s="469"/>
      <c r="AD47" s="26"/>
      <c r="AE47" s="39"/>
      <c r="AF47" s="39"/>
      <c r="AG47" s="39"/>
      <c r="AH47" s="39"/>
      <c r="AI47" s="26"/>
      <c r="AJ47" s="26"/>
      <c r="AK47" s="469"/>
      <c r="AL47" s="469"/>
      <c r="AM47" s="26"/>
      <c r="AN47" s="39"/>
      <c r="AO47" s="39"/>
      <c r="AP47" s="39"/>
      <c r="AQ47" s="39"/>
      <c r="AR47" s="26"/>
      <c r="AS47" s="26"/>
      <c r="AT47" s="469"/>
      <c r="AU47" s="469"/>
      <c r="AV47" s="26"/>
      <c r="AW47" s="39"/>
      <c r="AX47" s="39"/>
      <c r="AY47" s="39"/>
      <c r="AZ47" s="39"/>
      <c r="BA47" s="26"/>
      <c r="BB47" s="26"/>
      <c r="BC47" s="469"/>
      <c r="BD47" s="469"/>
      <c r="BE47" s="916"/>
    </row>
    <row r="48" spans="1:57" ht="15" customHeight="1" x14ac:dyDescent="0.2">
      <c r="A48" s="917">
        <f>' Original Budget Template'!A48</f>
        <v>6</v>
      </c>
      <c r="B48" s="1311">
        <f>' Original Budget Template'!B48</f>
        <v>1</v>
      </c>
      <c r="C48" s="416" t="str">
        <f>' Original Budget Template'!C48</f>
        <v>Description (Output 6)</v>
      </c>
      <c r="D48" s="417">
        <f>' Original Budget Template'!D48</f>
        <v>0</v>
      </c>
      <c r="E48" s="1069">
        <f>' Original Budget Template'!E48</f>
        <v>0</v>
      </c>
      <c r="F48" s="1030">
        <f>SUM(F49:F54)</f>
        <v>0</v>
      </c>
      <c r="G48" s="434">
        <f>SUM(O48,AA48,AJ48,AS48,BB48)</f>
        <v>0</v>
      </c>
      <c r="H48" s="434">
        <f>' Original Budget Template'!G48</f>
        <v>0</v>
      </c>
      <c r="I48" s="1031">
        <f>SUM(I49:I54)</f>
        <v>0</v>
      </c>
      <c r="J48" s="1038">
        <f>+' Original Budget Template'!L48</f>
        <v>0</v>
      </c>
      <c r="K48" s="1030">
        <f>SUM(K50:K54)</f>
        <v>0</v>
      </c>
      <c r="L48" s="1030">
        <f>SUM(L50:L54)</f>
        <v>0</v>
      </c>
      <c r="M48" s="1030">
        <f>SUM(M50:M54)</f>
        <v>0</v>
      </c>
      <c r="N48" s="1030">
        <f>SUM(N50:N54)</f>
        <v>0</v>
      </c>
      <c r="O48" s="1030">
        <f>SUM(O50:O54)</f>
        <v>0</v>
      </c>
      <c r="P48" s="435">
        <f>+O48-J48</f>
        <v>0</v>
      </c>
      <c r="Q48" s="457">
        <f>IF(ISERROR(P48/J48),0,P48/J48)</f>
        <v>0</v>
      </c>
      <c r="R48" s="412"/>
      <c r="S48" s="412"/>
      <c r="T48" s="468">
        <f>+' Original Budget Template'!M48</f>
        <v>0</v>
      </c>
      <c r="U48" s="1104">
        <f>IF(ISERROR(O48/G48),0,O48/G48)</f>
        <v>0</v>
      </c>
      <c r="V48" s="1126">
        <f>SUM(V50:V54)</f>
        <v>0</v>
      </c>
      <c r="W48" s="619">
        <f>SUM(W50:W54)</f>
        <v>0</v>
      </c>
      <c r="X48" s="619">
        <f>SUM(X50:X54)</f>
        <v>0</v>
      </c>
      <c r="Y48" s="619">
        <f>SUM(Y50:Y54)</f>
        <v>0</v>
      </c>
      <c r="Z48" s="464">
        <f>+' Original Budget Template'!R48</f>
        <v>0</v>
      </c>
      <c r="AA48" s="464">
        <f>SUM(AA50:AA53)</f>
        <v>0</v>
      </c>
      <c r="AB48" s="472">
        <f>IF(ISERROR((+Z48+J48)/F48),0,(+Z48+J48)/F48)</f>
        <v>0</v>
      </c>
      <c r="AC48" s="472">
        <f>IF(ISERROR((+AA48+O48)/G48),0,(+AA48+O48)/G48)</f>
        <v>0</v>
      </c>
      <c r="AD48" s="413"/>
      <c r="AE48" s="667">
        <f>SUM(AE50:AE54)</f>
        <v>0</v>
      </c>
      <c r="AF48" s="668">
        <f>SUM(AF50:AF54)</f>
        <v>0</v>
      </c>
      <c r="AG48" s="668">
        <f>SUM(AG50:AG54)</f>
        <v>0</v>
      </c>
      <c r="AH48" s="668">
        <f>SUM(AH50:AH54)</f>
        <v>0</v>
      </c>
      <c r="AI48" s="464">
        <f>+' Original Budget Template'!X48</f>
        <v>0</v>
      </c>
      <c r="AJ48" s="464">
        <f>SUM(AJ50:AJ53)</f>
        <v>0</v>
      </c>
      <c r="AK48" s="472">
        <f>IF(ISERROR((+AI48+Z48+J48)/F48),0,(+AI48+Z48+J48)/F48)</f>
        <v>0</v>
      </c>
      <c r="AL48" s="472">
        <f>IF(ISERROR((+AJ48+O48+AA48)/G48),0,(+AJ48+O48+AA48)/G48)</f>
        <v>0</v>
      </c>
      <c r="AM48" s="413"/>
      <c r="AN48" s="667">
        <f>SUM(AN50:AN54)</f>
        <v>0</v>
      </c>
      <c r="AO48" s="668">
        <f>SUM(AO50:AO54)</f>
        <v>0</v>
      </c>
      <c r="AP48" s="668">
        <f>SUM(AP50:AP54)</f>
        <v>0</v>
      </c>
      <c r="AQ48" s="668">
        <f>SUM(AQ50:AQ54)</f>
        <v>0</v>
      </c>
      <c r="AR48" s="464">
        <f>+' Original Budget Template'!AD48</f>
        <v>0</v>
      </c>
      <c r="AS48" s="464">
        <f>SUM(AS50:AS53)</f>
        <v>0</v>
      </c>
      <c r="AT48" s="472">
        <f>IF(ISERROR((+$AR48+$AI48+$Z48+$J48)/$F48),0,(+$AR48+$AI48+$Z48+$J48)/$F48)</f>
        <v>0</v>
      </c>
      <c r="AU48" s="472">
        <f>IF(ISERROR((+$AS48+$AJ48+$AA48+$O48)/$G48),0,(+$AS48+$AJ48+$AA48+$O48)/$G48)</f>
        <v>0</v>
      </c>
      <c r="AV48" s="413"/>
      <c r="AW48" s="667">
        <f>SUM(AW50:AW54)</f>
        <v>0</v>
      </c>
      <c r="AX48" s="668">
        <f>SUM(AX50:AX54)</f>
        <v>0</v>
      </c>
      <c r="AY48" s="668">
        <f>SUM(AY50:AY54)</f>
        <v>0</v>
      </c>
      <c r="AZ48" s="668">
        <f>SUM(AZ50:AZ54)</f>
        <v>0</v>
      </c>
      <c r="BA48" s="464">
        <f>+' Original Budget Template'!AJ48</f>
        <v>0</v>
      </c>
      <c r="BB48" s="464">
        <f>SUM(BB50:BB53)</f>
        <v>0</v>
      </c>
      <c r="BC48" s="472">
        <f>IF(ISERROR((+$BA48+$AR48+$AI48+$Z48+$J48)/$F48),0,(+$BA48+$AR48+$AI48+$Z48+$J48)/$F48)</f>
        <v>0</v>
      </c>
      <c r="BD48" s="472">
        <f>IF(ISERROR(($BB48+$AS48+$AJ48+$AA48+$O48)/$G48),0,($BB48+$AS48+$AJ48+$AA48+$O48)/$G48)</f>
        <v>0</v>
      </c>
      <c r="BE48" s="918"/>
    </row>
    <row r="49" spans="1:57" ht="38.25" hidden="1" outlineLevel="1" x14ac:dyDescent="0.2">
      <c r="A49" s="919"/>
      <c r="B49" s="1312"/>
      <c r="C49" s="188" t="str">
        <f>' Original Budget Template'!C49</f>
        <v>Under each sub-output, provide a detailed description of what resources will be used to deliver the outputs:</v>
      </c>
      <c r="D49" s="23"/>
      <c r="E49" s="1070"/>
      <c r="F49" s="1032"/>
      <c r="G49" s="437"/>
      <c r="H49" s="437"/>
      <c r="I49" s="1033"/>
      <c r="J49" s="1039"/>
      <c r="K49" s="437"/>
      <c r="L49" s="437"/>
      <c r="M49" s="437"/>
      <c r="N49" s="437"/>
      <c r="O49" s="1032"/>
      <c r="P49" s="441"/>
      <c r="Q49" s="458"/>
      <c r="R49" s="414"/>
      <c r="S49" s="414"/>
      <c r="T49" s="469"/>
      <c r="U49" s="1105"/>
      <c r="V49" s="1127"/>
      <c r="W49" s="62"/>
      <c r="X49" s="62"/>
      <c r="Y49" s="62"/>
      <c r="Z49" s="436"/>
      <c r="AA49" s="436"/>
      <c r="AB49" s="469"/>
      <c r="AC49" s="469"/>
      <c r="AD49" s="481"/>
      <c r="AE49" s="62"/>
      <c r="AF49" s="62"/>
      <c r="AG49" s="62"/>
      <c r="AH49" s="62"/>
      <c r="AI49" s="436"/>
      <c r="AJ49" s="436"/>
      <c r="AK49" s="469"/>
      <c r="AL49" s="469"/>
      <c r="AM49" s="481"/>
      <c r="AN49" s="62"/>
      <c r="AO49" s="62"/>
      <c r="AP49" s="62"/>
      <c r="AQ49" s="62"/>
      <c r="AR49" s="436"/>
      <c r="AS49" s="436"/>
      <c r="AT49" s="469"/>
      <c r="AU49" s="469"/>
      <c r="AV49" s="481"/>
      <c r="AW49" s="62"/>
      <c r="AX49" s="62"/>
      <c r="AY49" s="62"/>
      <c r="AZ49" s="62"/>
      <c r="BA49" s="436"/>
      <c r="BB49" s="436"/>
      <c r="BC49" s="469"/>
      <c r="BD49" s="469"/>
      <c r="BE49" s="912"/>
    </row>
    <row r="50" spans="1:57" ht="15" hidden="1" customHeight="1" outlineLevel="1" x14ac:dyDescent="0.2">
      <c r="A50" s="913">
        <f>' Original Budget Template'!A50</f>
        <v>6.1</v>
      </c>
      <c r="B50" s="4"/>
      <c r="C50" s="11" t="str">
        <f>' Original Budget Template'!C50</f>
        <v>Description - suboutputs/tasks/expense type</v>
      </c>
      <c r="D50" s="22"/>
      <c r="E50" s="1068"/>
      <c r="F50" s="1034">
        <f>+' Original Budget Template'!F50</f>
        <v>0</v>
      </c>
      <c r="G50" s="439">
        <f>SUM(O50,AA50,AJ50,AS50,BB50)</f>
        <v>0</v>
      </c>
      <c r="H50" s="439">
        <f>' Original Budget Template'!G50</f>
        <v>0</v>
      </c>
      <c r="I50" s="1035">
        <f>IF(ISERROR(IF($B$48=1,G50/$AA$3,G50/$AA$5)),0,(IF($B$48=1,G50/$AA$3,G50/$AA$5)))</f>
        <v>0</v>
      </c>
      <c r="J50" s="1034">
        <f>+' Original Budget Template'!L50</f>
        <v>0</v>
      </c>
      <c r="K50" s="440"/>
      <c r="L50" s="440"/>
      <c r="M50" s="440"/>
      <c r="N50" s="440"/>
      <c r="O50" s="1034">
        <f>SUM(K50:N50)</f>
        <v>0</v>
      </c>
      <c r="P50" s="441">
        <f>+O50-J50</f>
        <v>0</v>
      </c>
      <c r="Q50" s="459">
        <f>IF(ISERROR(P50/J50),0,P50/J50)</f>
        <v>0</v>
      </c>
      <c r="R50" s="590"/>
      <c r="S50" s="590"/>
      <c r="T50" s="469"/>
      <c r="U50" s="1105"/>
      <c r="V50" s="1128">
        <f>+' Original Budget Template'!N50</f>
        <v>0</v>
      </c>
      <c r="W50" s="366">
        <f>+' Original Budget Template'!O50</f>
        <v>0</v>
      </c>
      <c r="X50" s="366">
        <f>+' Original Budget Template'!P50</f>
        <v>0</v>
      </c>
      <c r="Y50" s="366">
        <f>+' Original Budget Template'!Q50</f>
        <v>0</v>
      </c>
      <c r="Z50" s="439">
        <f>+' Original Budget Template'!R50</f>
        <v>0</v>
      </c>
      <c r="AA50" s="439">
        <f>SUM(V50:Y50)</f>
        <v>0</v>
      </c>
      <c r="AB50" s="469"/>
      <c r="AC50" s="469"/>
      <c r="AD50" s="589"/>
      <c r="AE50" s="366">
        <f>+' Original Budget Template'!T50</f>
        <v>0</v>
      </c>
      <c r="AF50" s="366">
        <f>+' Original Budget Template'!U50</f>
        <v>0</v>
      </c>
      <c r="AG50" s="366">
        <f>+' Original Budget Template'!V50</f>
        <v>0</v>
      </c>
      <c r="AH50" s="366">
        <f>+' Original Budget Template'!W50</f>
        <v>0</v>
      </c>
      <c r="AI50" s="439">
        <f>+' Original Budget Template'!X50</f>
        <v>0</v>
      </c>
      <c r="AJ50" s="439">
        <f>SUM(AE50:AH50)</f>
        <v>0</v>
      </c>
      <c r="AK50" s="469"/>
      <c r="AL50" s="469"/>
      <c r="AM50" s="589"/>
      <c r="AN50" s="366">
        <f>+' Original Budget Template'!Z50</f>
        <v>0</v>
      </c>
      <c r="AO50" s="366">
        <f>+' Original Budget Template'!AA50</f>
        <v>0</v>
      </c>
      <c r="AP50" s="366">
        <f>+' Original Budget Template'!AB50</f>
        <v>0</v>
      </c>
      <c r="AQ50" s="366">
        <f>+' Original Budget Template'!AC50</f>
        <v>0</v>
      </c>
      <c r="AR50" s="439">
        <f>+' Original Budget Template'!AD50</f>
        <v>0</v>
      </c>
      <c r="AS50" s="439">
        <f>SUM(AN50:AQ50)</f>
        <v>0</v>
      </c>
      <c r="AT50" s="469"/>
      <c r="AU50" s="469"/>
      <c r="AV50" s="589"/>
      <c r="AW50" s="366">
        <f>+' Original Budget Template'!AF50</f>
        <v>0</v>
      </c>
      <c r="AX50" s="366">
        <f>+' Original Budget Template'!AG50</f>
        <v>0</v>
      </c>
      <c r="AY50" s="366">
        <f>+' Original Budget Template'!AH50</f>
        <v>0</v>
      </c>
      <c r="AZ50" s="366">
        <f>+' Original Budget Template'!AI50</f>
        <v>0</v>
      </c>
      <c r="BA50" s="439">
        <f>+' Original Budget Template'!AJ50</f>
        <v>0</v>
      </c>
      <c r="BB50" s="439">
        <f>SUM(AW50:AZ50)</f>
        <v>0</v>
      </c>
      <c r="BC50" s="469"/>
      <c r="BD50" s="469"/>
      <c r="BE50" s="914"/>
    </row>
    <row r="51" spans="1:57" ht="15" hidden="1" customHeight="1" outlineLevel="1" x14ac:dyDescent="0.2">
      <c r="A51" s="913">
        <f>' Original Budget Template'!A51</f>
        <v>6.2</v>
      </c>
      <c r="B51" s="4"/>
      <c r="C51" s="11" t="str">
        <f>' Original Budget Template'!C51</f>
        <v>Description - suboutputs/tasks/expense type</v>
      </c>
      <c r="D51" s="22"/>
      <c r="E51" s="1068"/>
      <c r="F51" s="1034">
        <f>+' Original Budget Template'!F51</f>
        <v>0</v>
      </c>
      <c r="G51" s="439">
        <f>SUM(O51,AA51,AJ51,AS51,BB51)</f>
        <v>0</v>
      </c>
      <c r="H51" s="439">
        <f>' Original Budget Template'!G51</f>
        <v>0</v>
      </c>
      <c r="I51" s="1035">
        <f>IF(ISERROR(IF($B$48=1,G51/$AA$3,G51/$AA$5)),0,(IF($B$48=1,G51/$AA$3,G51/$AA$5)))</f>
        <v>0</v>
      </c>
      <c r="J51" s="1034">
        <f>+' Original Budget Template'!L51</f>
        <v>0</v>
      </c>
      <c r="K51" s="440"/>
      <c r="L51" s="440"/>
      <c r="M51" s="440"/>
      <c r="N51" s="440"/>
      <c r="O51" s="1034">
        <f>SUM(K51:N51)</f>
        <v>0</v>
      </c>
      <c r="P51" s="441">
        <f>+O51-J51</f>
        <v>0</v>
      </c>
      <c r="Q51" s="459">
        <f>IF(ISERROR(P51/J51),0,P51/J51)</f>
        <v>0</v>
      </c>
      <c r="R51" s="590"/>
      <c r="S51" s="590"/>
      <c r="T51" s="469"/>
      <c r="U51" s="1105"/>
      <c r="V51" s="1128">
        <f>+' Original Budget Template'!N51</f>
        <v>0</v>
      </c>
      <c r="W51" s="366">
        <f>+' Original Budget Template'!O51</f>
        <v>0</v>
      </c>
      <c r="X51" s="366">
        <f>+' Original Budget Template'!P51</f>
        <v>0</v>
      </c>
      <c r="Y51" s="366">
        <f>+' Original Budget Template'!Q51</f>
        <v>0</v>
      </c>
      <c r="Z51" s="439">
        <f>+' Original Budget Template'!R51</f>
        <v>0</v>
      </c>
      <c r="AA51" s="439">
        <f>SUM(V51:Y51)</f>
        <v>0</v>
      </c>
      <c r="AB51" s="469"/>
      <c r="AC51" s="469"/>
      <c r="AD51" s="589"/>
      <c r="AE51" s="366">
        <f>+' Original Budget Template'!T51</f>
        <v>0</v>
      </c>
      <c r="AF51" s="366">
        <f>+' Original Budget Template'!U51</f>
        <v>0</v>
      </c>
      <c r="AG51" s="366">
        <f>+' Original Budget Template'!V51</f>
        <v>0</v>
      </c>
      <c r="AH51" s="366">
        <f>+' Original Budget Template'!W51</f>
        <v>0</v>
      </c>
      <c r="AI51" s="439">
        <f>+' Original Budget Template'!X51</f>
        <v>0</v>
      </c>
      <c r="AJ51" s="439">
        <f>SUM(AE51:AH51)</f>
        <v>0</v>
      </c>
      <c r="AK51" s="469"/>
      <c r="AL51" s="469"/>
      <c r="AM51" s="589"/>
      <c r="AN51" s="366">
        <f>+' Original Budget Template'!Z51</f>
        <v>0</v>
      </c>
      <c r="AO51" s="366">
        <f>+' Original Budget Template'!AA51</f>
        <v>0</v>
      </c>
      <c r="AP51" s="366">
        <f>+' Original Budget Template'!AB51</f>
        <v>0</v>
      </c>
      <c r="AQ51" s="366">
        <f>+' Original Budget Template'!AC51</f>
        <v>0</v>
      </c>
      <c r="AR51" s="439">
        <f>+' Original Budget Template'!AD51</f>
        <v>0</v>
      </c>
      <c r="AS51" s="439">
        <f>SUM(AN51:AQ51)</f>
        <v>0</v>
      </c>
      <c r="AT51" s="469"/>
      <c r="AU51" s="469"/>
      <c r="AV51" s="589"/>
      <c r="AW51" s="366">
        <f>+' Original Budget Template'!AF51</f>
        <v>0</v>
      </c>
      <c r="AX51" s="366">
        <f>+' Original Budget Template'!AG51</f>
        <v>0</v>
      </c>
      <c r="AY51" s="366">
        <f>+' Original Budget Template'!AH51</f>
        <v>0</v>
      </c>
      <c r="AZ51" s="366">
        <f>+' Original Budget Template'!AI51</f>
        <v>0</v>
      </c>
      <c r="BA51" s="439">
        <f>+' Original Budget Template'!AJ51</f>
        <v>0</v>
      </c>
      <c r="BB51" s="439">
        <f>SUM(AW51:AZ51)</f>
        <v>0</v>
      </c>
      <c r="BC51" s="469"/>
      <c r="BD51" s="469"/>
      <c r="BE51" s="914"/>
    </row>
    <row r="52" spans="1:57" ht="15" hidden="1" customHeight="1" outlineLevel="1" x14ac:dyDescent="0.2">
      <c r="A52" s="913">
        <f>' Original Budget Template'!A52</f>
        <v>6.3</v>
      </c>
      <c r="B52" s="4"/>
      <c r="C52" s="11" t="str">
        <f>' Original Budget Template'!C52</f>
        <v>Description - suboutputs/tasks/expense type</v>
      </c>
      <c r="D52" s="22"/>
      <c r="E52" s="1068"/>
      <c r="F52" s="1034">
        <f>+' Original Budget Template'!F52</f>
        <v>0</v>
      </c>
      <c r="G52" s="439">
        <f>SUM(O52,AA52,AJ52,AS52,BB52)</f>
        <v>0</v>
      </c>
      <c r="H52" s="439">
        <f>' Original Budget Template'!G52</f>
        <v>0</v>
      </c>
      <c r="I52" s="1035">
        <f>IF(ISERROR(IF($B$48=1,G52/$AA$3,G52/$AA$5)),0,(IF($B$48=1,G52/$AA$3,G52/$AA$5)))</f>
        <v>0</v>
      </c>
      <c r="J52" s="1034">
        <f>+' Original Budget Template'!L52</f>
        <v>0</v>
      </c>
      <c r="K52" s="440"/>
      <c r="L52" s="440"/>
      <c r="M52" s="440"/>
      <c r="N52" s="440"/>
      <c r="O52" s="1034">
        <f>SUM(K52:N52)</f>
        <v>0</v>
      </c>
      <c r="P52" s="441">
        <f>+O52-J52</f>
        <v>0</v>
      </c>
      <c r="Q52" s="459">
        <f>IF(ISERROR(P52/J52),0,P52/J52)</f>
        <v>0</v>
      </c>
      <c r="R52" s="590"/>
      <c r="S52" s="590"/>
      <c r="T52" s="469"/>
      <c r="U52" s="1105"/>
      <c r="V52" s="1128">
        <f>+' Original Budget Template'!N52</f>
        <v>0</v>
      </c>
      <c r="W52" s="366">
        <f>+' Original Budget Template'!O52</f>
        <v>0</v>
      </c>
      <c r="X52" s="366">
        <f>+' Original Budget Template'!P52</f>
        <v>0</v>
      </c>
      <c r="Y52" s="366">
        <f>+' Original Budget Template'!Q52</f>
        <v>0</v>
      </c>
      <c r="Z52" s="439">
        <f>+' Original Budget Template'!R52</f>
        <v>0</v>
      </c>
      <c r="AA52" s="439">
        <f>SUM(V52:Y52)</f>
        <v>0</v>
      </c>
      <c r="AB52" s="469"/>
      <c r="AC52" s="469"/>
      <c r="AD52" s="589"/>
      <c r="AE52" s="366">
        <f>+' Original Budget Template'!T52</f>
        <v>0</v>
      </c>
      <c r="AF52" s="366">
        <f>+' Original Budget Template'!U52</f>
        <v>0</v>
      </c>
      <c r="AG52" s="366">
        <f>+' Original Budget Template'!V52</f>
        <v>0</v>
      </c>
      <c r="AH52" s="366">
        <f>+' Original Budget Template'!W52</f>
        <v>0</v>
      </c>
      <c r="AI52" s="439">
        <f>+' Original Budget Template'!X52</f>
        <v>0</v>
      </c>
      <c r="AJ52" s="439">
        <f>SUM(AE52:AH52)</f>
        <v>0</v>
      </c>
      <c r="AK52" s="469"/>
      <c r="AL52" s="469"/>
      <c r="AM52" s="589"/>
      <c r="AN52" s="366">
        <f>+' Original Budget Template'!Z52</f>
        <v>0</v>
      </c>
      <c r="AO52" s="366">
        <f>+' Original Budget Template'!AA52</f>
        <v>0</v>
      </c>
      <c r="AP52" s="366">
        <f>+' Original Budget Template'!AB52</f>
        <v>0</v>
      </c>
      <c r="AQ52" s="366">
        <f>+' Original Budget Template'!AC52</f>
        <v>0</v>
      </c>
      <c r="AR52" s="439">
        <f>+' Original Budget Template'!AD52</f>
        <v>0</v>
      </c>
      <c r="AS52" s="439">
        <f>SUM(AN52:AQ52)</f>
        <v>0</v>
      </c>
      <c r="AT52" s="469"/>
      <c r="AU52" s="469"/>
      <c r="AV52" s="589"/>
      <c r="AW52" s="366">
        <f>+' Original Budget Template'!AF52</f>
        <v>0</v>
      </c>
      <c r="AX52" s="366">
        <f>+' Original Budget Template'!AG52</f>
        <v>0</v>
      </c>
      <c r="AY52" s="366">
        <f>+' Original Budget Template'!AH52</f>
        <v>0</v>
      </c>
      <c r="AZ52" s="366">
        <f>+' Original Budget Template'!AI52</f>
        <v>0</v>
      </c>
      <c r="BA52" s="439">
        <f>+' Original Budget Template'!AJ52</f>
        <v>0</v>
      </c>
      <c r="BB52" s="439">
        <f>SUM(AW52:AZ52)</f>
        <v>0</v>
      </c>
      <c r="BC52" s="469"/>
      <c r="BD52" s="469"/>
      <c r="BE52" s="914"/>
    </row>
    <row r="53" spans="1:57" ht="15" hidden="1" customHeight="1" outlineLevel="1" x14ac:dyDescent="0.2">
      <c r="A53" s="913">
        <f>' Original Budget Template'!A53</f>
        <v>6.4</v>
      </c>
      <c r="B53" s="4"/>
      <c r="C53" s="419" t="str">
        <f>' Original Budget Template'!C53</f>
        <v>Description - suboutputs/tasks/expense type</v>
      </c>
      <c r="D53" s="30"/>
      <c r="E53" s="1071"/>
      <c r="F53" s="1034">
        <f>+' Original Budget Template'!F53</f>
        <v>0</v>
      </c>
      <c r="G53" s="439">
        <f>SUM(O53,AA53,AJ53,AS53,BB53)</f>
        <v>0</v>
      </c>
      <c r="H53" s="439">
        <f>' Original Budget Template'!G53</f>
        <v>0</v>
      </c>
      <c r="I53" s="1035">
        <f>IF(ISERROR(IF($B$48=1,G53/$AA$3,G53/$AA$5)),0,(IF($B$48=1,G53/$AA$3,G53/$AA$5)))</f>
        <v>0</v>
      </c>
      <c r="J53" s="1034">
        <f>+' Original Budget Template'!L53</f>
        <v>0</v>
      </c>
      <c r="K53" s="440"/>
      <c r="L53" s="440"/>
      <c r="M53" s="440"/>
      <c r="N53" s="440"/>
      <c r="O53" s="1034">
        <f>SUM(K53:N53)</f>
        <v>0</v>
      </c>
      <c r="P53" s="441">
        <f>+O53-J53</f>
        <v>0</v>
      </c>
      <c r="Q53" s="459">
        <f>IF(ISERROR(P53/J53),0,P53/J53)</f>
        <v>0</v>
      </c>
      <c r="R53" s="590"/>
      <c r="S53" s="590"/>
      <c r="T53" s="469"/>
      <c r="U53" s="1105"/>
      <c r="V53" s="1128">
        <f>+' Original Budget Template'!N53</f>
        <v>0</v>
      </c>
      <c r="W53" s="366">
        <f>+' Original Budget Template'!O53</f>
        <v>0</v>
      </c>
      <c r="X53" s="366">
        <f>+' Original Budget Template'!P53</f>
        <v>0</v>
      </c>
      <c r="Y53" s="366">
        <f>+' Original Budget Template'!Q53</f>
        <v>0</v>
      </c>
      <c r="Z53" s="439">
        <f>+' Original Budget Template'!R53</f>
        <v>0</v>
      </c>
      <c r="AA53" s="439">
        <f>SUM(V53:Y53)</f>
        <v>0</v>
      </c>
      <c r="AB53" s="469"/>
      <c r="AC53" s="469"/>
      <c r="AD53" s="589"/>
      <c r="AE53" s="366">
        <f>+' Original Budget Template'!T53</f>
        <v>0</v>
      </c>
      <c r="AF53" s="366">
        <f>+' Original Budget Template'!U53</f>
        <v>0</v>
      </c>
      <c r="AG53" s="366">
        <f>+' Original Budget Template'!V53</f>
        <v>0</v>
      </c>
      <c r="AH53" s="366">
        <f>+' Original Budget Template'!W53</f>
        <v>0</v>
      </c>
      <c r="AI53" s="439">
        <f>+' Original Budget Template'!X53</f>
        <v>0</v>
      </c>
      <c r="AJ53" s="439">
        <f>SUM(AE53:AH53)</f>
        <v>0</v>
      </c>
      <c r="AK53" s="469"/>
      <c r="AL53" s="469"/>
      <c r="AM53" s="589"/>
      <c r="AN53" s="366">
        <f>+' Original Budget Template'!Z53</f>
        <v>0</v>
      </c>
      <c r="AO53" s="366">
        <f>+' Original Budget Template'!AA53</f>
        <v>0</v>
      </c>
      <c r="AP53" s="366">
        <f>+' Original Budget Template'!AB53</f>
        <v>0</v>
      </c>
      <c r="AQ53" s="366">
        <f>+' Original Budget Template'!AC53</f>
        <v>0</v>
      </c>
      <c r="AR53" s="439">
        <f>+' Original Budget Template'!AD53</f>
        <v>0</v>
      </c>
      <c r="AS53" s="439">
        <f>SUM(AN53:AQ53)</f>
        <v>0</v>
      </c>
      <c r="AT53" s="469"/>
      <c r="AU53" s="469"/>
      <c r="AV53" s="589"/>
      <c r="AW53" s="366">
        <f>+' Original Budget Template'!AF53</f>
        <v>0</v>
      </c>
      <c r="AX53" s="366">
        <f>+' Original Budget Template'!AG53</f>
        <v>0</v>
      </c>
      <c r="AY53" s="366">
        <f>+' Original Budget Template'!AH53</f>
        <v>0</v>
      </c>
      <c r="AZ53" s="366">
        <f>+' Original Budget Template'!AI53</f>
        <v>0</v>
      </c>
      <c r="BA53" s="439">
        <f>+' Original Budget Template'!AJ53</f>
        <v>0</v>
      </c>
      <c r="BB53" s="439">
        <f>SUM(AW53:AZ53)</f>
        <v>0</v>
      </c>
      <c r="BC53" s="469"/>
      <c r="BD53" s="469"/>
      <c r="BE53" s="914"/>
    </row>
    <row r="54" spans="1:57" ht="5.25" customHeight="1" collapsed="1" x14ac:dyDescent="0.2">
      <c r="A54" s="913"/>
      <c r="B54" s="4"/>
      <c r="C54" s="11"/>
      <c r="D54" s="22"/>
      <c r="E54" s="1068"/>
      <c r="F54" s="1034"/>
      <c r="G54" s="439"/>
      <c r="H54" s="439"/>
      <c r="I54" s="1035"/>
      <c r="J54" s="1107"/>
      <c r="K54" s="443"/>
      <c r="L54" s="443"/>
      <c r="M54" s="443"/>
      <c r="N54" s="443"/>
      <c r="O54" s="1107"/>
      <c r="P54" s="441" t="s">
        <v>62</v>
      </c>
      <c r="Q54" s="458" t="s">
        <v>62</v>
      </c>
      <c r="R54" s="26"/>
      <c r="S54" s="26"/>
      <c r="T54" s="469"/>
      <c r="U54" s="1105"/>
      <c r="V54" s="1129"/>
      <c r="W54" s="39"/>
      <c r="X54" s="39"/>
      <c r="Y54" s="39"/>
      <c r="Z54" s="26"/>
      <c r="AA54" s="26"/>
      <c r="AB54" s="469"/>
      <c r="AC54" s="469"/>
      <c r="AD54" s="26"/>
      <c r="AE54" s="39"/>
      <c r="AF54" s="39"/>
      <c r="AG54" s="39"/>
      <c r="AH54" s="39"/>
      <c r="AI54" s="26"/>
      <c r="AJ54" s="26"/>
      <c r="AK54" s="469"/>
      <c r="AL54" s="469"/>
      <c r="AM54" s="26"/>
      <c r="AN54" s="39"/>
      <c r="AO54" s="39"/>
      <c r="AP54" s="39"/>
      <c r="AQ54" s="39"/>
      <c r="AR54" s="26"/>
      <c r="AS54" s="26"/>
      <c r="AT54" s="469"/>
      <c r="AU54" s="469"/>
      <c r="AV54" s="26"/>
      <c r="AW54" s="39"/>
      <c r="AX54" s="39"/>
      <c r="AY54" s="39"/>
      <c r="AZ54" s="39"/>
      <c r="BA54" s="26"/>
      <c r="BB54" s="26"/>
      <c r="BC54" s="469"/>
      <c r="BD54" s="469"/>
      <c r="BE54" s="916"/>
    </row>
    <row r="55" spans="1:57" ht="15" customHeight="1" x14ac:dyDescent="0.2">
      <c r="A55" s="917">
        <f>' Original Budget Template'!A55</f>
        <v>7</v>
      </c>
      <c r="B55" s="1311">
        <f>' Original Budget Template'!B55</f>
        <v>1</v>
      </c>
      <c r="C55" s="416" t="str">
        <f>' Original Budget Template'!C55</f>
        <v>Description (Output 7)</v>
      </c>
      <c r="D55" s="417">
        <f>' Original Budget Template'!D55</f>
        <v>0</v>
      </c>
      <c r="E55" s="1069">
        <f>' Original Budget Template'!E55</f>
        <v>0</v>
      </c>
      <c r="F55" s="1030">
        <f>SUM(F56:F61)</f>
        <v>0</v>
      </c>
      <c r="G55" s="434">
        <f>SUM(O55,AA55,AJ55,AS55,BB55)</f>
        <v>0</v>
      </c>
      <c r="H55" s="434">
        <f>' Original Budget Template'!G55</f>
        <v>0</v>
      </c>
      <c r="I55" s="1031">
        <f>SUM(I56:I61)</f>
        <v>0</v>
      </c>
      <c r="J55" s="1038">
        <f>+' Original Budget Template'!L55</f>
        <v>0</v>
      </c>
      <c r="K55" s="1030">
        <f>SUM(K57:K61)</f>
        <v>0</v>
      </c>
      <c r="L55" s="1030">
        <f>SUM(L57:L61)</f>
        <v>0</v>
      </c>
      <c r="M55" s="1030">
        <f>SUM(M57:M61)</f>
        <v>0</v>
      </c>
      <c r="N55" s="1030">
        <f>SUM(N57:N61)</f>
        <v>0</v>
      </c>
      <c r="O55" s="1030">
        <f>SUM(O57:O61)</f>
        <v>0</v>
      </c>
      <c r="P55" s="435">
        <f>+O55-J55</f>
        <v>0</v>
      </c>
      <c r="Q55" s="457">
        <f>IF(ISERROR(P55/J55),0,P55/J55)</f>
        <v>0</v>
      </c>
      <c r="R55" s="412"/>
      <c r="S55" s="412"/>
      <c r="T55" s="468">
        <f>+' Original Budget Template'!M55</f>
        <v>0</v>
      </c>
      <c r="U55" s="1104">
        <f>IF(ISERROR(O55/G55),0,O55/G55)</f>
        <v>0</v>
      </c>
      <c r="V55" s="1126">
        <f>SUM(V57:V61)</f>
        <v>0</v>
      </c>
      <c r="W55" s="619">
        <f>SUM(W57:W61)</f>
        <v>0</v>
      </c>
      <c r="X55" s="619">
        <f>SUM(X57:X61)</f>
        <v>0</v>
      </c>
      <c r="Y55" s="619">
        <f>SUM(Y57:Y61)</f>
        <v>0</v>
      </c>
      <c r="Z55" s="464">
        <f>+' Original Budget Template'!R55</f>
        <v>0</v>
      </c>
      <c r="AA55" s="464">
        <f>SUM(AA57:AA60)</f>
        <v>0</v>
      </c>
      <c r="AB55" s="472">
        <f>IF(ISERROR((+Z55+J55)/F55),0,(+Z55+J55)/F55)</f>
        <v>0</v>
      </c>
      <c r="AC55" s="472">
        <f>IF(ISERROR((+AA55+O55)/G55),0,(+AA55+O55)/G55)</f>
        <v>0</v>
      </c>
      <c r="AD55" s="413"/>
      <c r="AE55" s="667">
        <f>SUM(AE57:AE61)</f>
        <v>0</v>
      </c>
      <c r="AF55" s="668">
        <f>SUM(AF57:AF61)</f>
        <v>0</v>
      </c>
      <c r="AG55" s="668">
        <f>SUM(AG57:AG61)</f>
        <v>0</v>
      </c>
      <c r="AH55" s="668">
        <f>SUM(AH57:AH61)</f>
        <v>0</v>
      </c>
      <c r="AI55" s="464">
        <f>+' Original Budget Template'!X55</f>
        <v>0</v>
      </c>
      <c r="AJ55" s="464">
        <f>SUM(AJ57:AJ60)</f>
        <v>0</v>
      </c>
      <c r="AK55" s="472">
        <f>IF(ISERROR((+AI55+Z55+J55)/F55),0,(+AI55+Z55+J55)/F55)</f>
        <v>0</v>
      </c>
      <c r="AL55" s="472">
        <f>IF(ISERROR((+AJ55+O55+AA55)/G55),0,(+AJ55+O55+AA55)/G55)</f>
        <v>0</v>
      </c>
      <c r="AM55" s="413"/>
      <c r="AN55" s="667">
        <f>SUM(AN57:AN61)</f>
        <v>0</v>
      </c>
      <c r="AO55" s="668">
        <f>SUM(AO57:AO61)</f>
        <v>0</v>
      </c>
      <c r="AP55" s="668">
        <f>SUM(AP57:AP61)</f>
        <v>0</v>
      </c>
      <c r="AQ55" s="668">
        <f>SUM(AQ57:AQ61)</f>
        <v>0</v>
      </c>
      <c r="AR55" s="464">
        <f>+' Original Budget Template'!AD55</f>
        <v>0</v>
      </c>
      <c r="AS55" s="464">
        <f>SUM(AS57:AS60)</f>
        <v>0</v>
      </c>
      <c r="AT55" s="472">
        <f>IF(ISERROR((+$AR55+$AI55+$Z55+$J55)/$F55),0,(+$AR55+$AI55+$Z55+$J55)/$F55)</f>
        <v>0</v>
      </c>
      <c r="AU55" s="472">
        <f>IF(ISERROR((+$AS55+$AJ55+$AA55+$O55)/$G55),0,(+$AS55+$AJ55+$AA55+$O55)/$G55)</f>
        <v>0</v>
      </c>
      <c r="AV55" s="413"/>
      <c r="AW55" s="667">
        <f>SUM(AW57:AW61)</f>
        <v>0</v>
      </c>
      <c r="AX55" s="668">
        <f>SUM(AX57:AX61)</f>
        <v>0</v>
      </c>
      <c r="AY55" s="668">
        <f>SUM(AY57:AY61)</f>
        <v>0</v>
      </c>
      <c r="AZ55" s="668">
        <f>SUM(AZ57:AZ61)</f>
        <v>0</v>
      </c>
      <c r="BA55" s="464">
        <f>+' Original Budget Template'!AJ55</f>
        <v>0</v>
      </c>
      <c r="BB55" s="464">
        <f>SUM(BB57:BB60)</f>
        <v>0</v>
      </c>
      <c r="BC55" s="472">
        <f>IF(ISERROR((+$BA55+$AR55+$AI55+$Z55+$J55)/$F55),0,(+$BA55+$AR55+$AI55+$Z55+$J55)/$F55)</f>
        <v>0</v>
      </c>
      <c r="BD55" s="472">
        <f>IF(ISERROR(($BB55+$AS55+$AJ55+$AA55+$O55)/$G55),0,($BB55+$AS55+$AJ55+$AA55+$O55)/$G55)</f>
        <v>0</v>
      </c>
      <c r="BE55" s="918"/>
    </row>
    <row r="56" spans="1:57" ht="38.25" hidden="1" outlineLevel="1" x14ac:dyDescent="0.2">
      <c r="A56" s="919"/>
      <c r="B56" s="1312"/>
      <c r="C56" s="188" t="str">
        <f>' Original Budget Template'!C56</f>
        <v>Under each sub-output, provide a detailed description of what resources will be used to deliver the outputs:</v>
      </c>
      <c r="D56" s="23"/>
      <c r="E56" s="1070"/>
      <c r="F56" s="1032"/>
      <c r="G56" s="437"/>
      <c r="H56" s="437"/>
      <c r="I56" s="1033"/>
      <c r="J56" s="1039"/>
      <c r="K56" s="437"/>
      <c r="L56" s="437"/>
      <c r="M56" s="437"/>
      <c r="N56" s="437"/>
      <c r="O56" s="1032"/>
      <c r="P56" s="441"/>
      <c r="Q56" s="458"/>
      <c r="R56" s="414"/>
      <c r="S56" s="414"/>
      <c r="T56" s="469"/>
      <c r="U56" s="1105"/>
      <c r="V56" s="1127"/>
      <c r="W56" s="62"/>
      <c r="X56" s="62"/>
      <c r="Y56" s="62"/>
      <c r="Z56" s="436"/>
      <c r="AA56" s="436"/>
      <c r="AB56" s="469"/>
      <c r="AC56" s="469"/>
      <c r="AD56" s="481"/>
      <c r="AE56" s="62"/>
      <c r="AF56" s="62"/>
      <c r="AG56" s="62"/>
      <c r="AH56" s="62"/>
      <c r="AI56" s="436"/>
      <c r="AJ56" s="436"/>
      <c r="AK56" s="469"/>
      <c r="AL56" s="469"/>
      <c r="AM56" s="481"/>
      <c r="AN56" s="62"/>
      <c r="AO56" s="62"/>
      <c r="AP56" s="62"/>
      <c r="AQ56" s="62"/>
      <c r="AR56" s="436"/>
      <c r="AS56" s="436"/>
      <c r="AT56" s="469"/>
      <c r="AU56" s="469"/>
      <c r="AV56" s="481"/>
      <c r="AW56" s="62"/>
      <c r="AX56" s="62"/>
      <c r="AY56" s="62"/>
      <c r="AZ56" s="62"/>
      <c r="BA56" s="436"/>
      <c r="BB56" s="436"/>
      <c r="BC56" s="469"/>
      <c r="BD56" s="469"/>
      <c r="BE56" s="912"/>
    </row>
    <row r="57" spans="1:57" ht="15" hidden="1" customHeight="1" outlineLevel="1" x14ac:dyDescent="0.2">
      <c r="A57" s="913">
        <f>' Original Budget Template'!A57</f>
        <v>7.1</v>
      </c>
      <c r="B57" s="4"/>
      <c r="C57" s="11" t="str">
        <f>' Original Budget Template'!C57</f>
        <v>Description - suboutputs/tasks/expense type</v>
      </c>
      <c r="D57" s="22"/>
      <c r="E57" s="1068"/>
      <c r="F57" s="1034">
        <f>+' Original Budget Template'!F57</f>
        <v>0</v>
      </c>
      <c r="G57" s="439">
        <f>SUM(O57,AA57,AJ57,AS57,BB57)</f>
        <v>0</v>
      </c>
      <c r="H57" s="439">
        <f>' Original Budget Template'!G57</f>
        <v>0</v>
      </c>
      <c r="I57" s="1035">
        <f>IF(ISERROR(IF($B$55=1,G57/$AA$3,G57/$AA$5)),0,(IF($B$55=1,G57/$AA$3,G57/$AA$5)))</f>
        <v>0</v>
      </c>
      <c r="J57" s="1034">
        <f>+' Original Budget Template'!L57</f>
        <v>0</v>
      </c>
      <c r="K57" s="440"/>
      <c r="L57" s="440"/>
      <c r="M57" s="440"/>
      <c r="N57" s="440"/>
      <c r="O57" s="1034">
        <f>SUM(K57:N57)</f>
        <v>0</v>
      </c>
      <c r="P57" s="441">
        <f>+O57-J57</f>
        <v>0</v>
      </c>
      <c r="Q57" s="459">
        <f>IF(ISERROR(P57/J57),0,P57/J57)</f>
        <v>0</v>
      </c>
      <c r="R57" s="590"/>
      <c r="S57" s="590"/>
      <c r="T57" s="469"/>
      <c r="U57" s="1105"/>
      <c r="V57" s="1128">
        <f>+' Original Budget Template'!N57</f>
        <v>0</v>
      </c>
      <c r="W57" s="366">
        <f>+' Original Budget Template'!O57</f>
        <v>0</v>
      </c>
      <c r="X57" s="366">
        <f>+' Original Budget Template'!P57</f>
        <v>0</v>
      </c>
      <c r="Y57" s="366">
        <f>+' Original Budget Template'!Q57</f>
        <v>0</v>
      </c>
      <c r="Z57" s="439">
        <f>+' Original Budget Template'!R57</f>
        <v>0</v>
      </c>
      <c r="AA57" s="439">
        <f>SUM(V57:Y57)</f>
        <v>0</v>
      </c>
      <c r="AB57" s="469"/>
      <c r="AC57" s="469"/>
      <c r="AD57" s="589"/>
      <c r="AE57" s="366">
        <f>+' Original Budget Template'!T57</f>
        <v>0</v>
      </c>
      <c r="AF57" s="366">
        <f>+' Original Budget Template'!U57</f>
        <v>0</v>
      </c>
      <c r="AG57" s="366">
        <f>+' Original Budget Template'!V57</f>
        <v>0</v>
      </c>
      <c r="AH57" s="366">
        <f>+' Original Budget Template'!W57</f>
        <v>0</v>
      </c>
      <c r="AI57" s="439">
        <f>+' Original Budget Template'!X57</f>
        <v>0</v>
      </c>
      <c r="AJ57" s="439">
        <f>SUM(AE57:AH57)</f>
        <v>0</v>
      </c>
      <c r="AK57" s="469"/>
      <c r="AL57" s="469"/>
      <c r="AM57" s="589"/>
      <c r="AN57" s="366">
        <f>+' Original Budget Template'!Z57</f>
        <v>0</v>
      </c>
      <c r="AO57" s="366">
        <f>+' Original Budget Template'!AA57</f>
        <v>0</v>
      </c>
      <c r="AP57" s="366">
        <f>+' Original Budget Template'!AB57</f>
        <v>0</v>
      </c>
      <c r="AQ57" s="366">
        <f>+' Original Budget Template'!AC57</f>
        <v>0</v>
      </c>
      <c r="AR57" s="439">
        <f>+' Original Budget Template'!AD57</f>
        <v>0</v>
      </c>
      <c r="AS57" s="439">
        <f>SUM(AN57:AQ57)</f>
        <v>0</v>
      </c>
      <c r="AT57" s="469"/>
      <c r="AU57" s="469"/>
      <c r="AV57" s="589"/>
      <c r="AW57" s="366">
        <f>+' Original Budget Template'!AF57</f>
        <v>0</v>
      </c>
      <c r="AX57" s="366">
        <f>+' Original Budget Template'!AG57</f>
        <v>0</v>
      </c>
      <c r="AY57" s="366">
        <f>+' Original Budget Template'!AH57</f>
        <v>0</v>
      </c>
      <c r="AZ57" s="366">
        <f>+' Original Budget Template'!AI57</f>
        <v>0</v>
      </c>
      <c r="BA57" s="439">
        <f>+' Original Budget Template'!AJ57</f>
        <v>0</v>
      </c>
      <c r="BB57" s="439">
        <f>SUM(AW57:AZ57)</f>
        <v>0</v>
      </c>
      <c r="BC57" s="469"/>
      <c r="BD57" s="469"/>
      <c r="BE57" s="914"/>
    </row>
    <row r="58" spans="1:57" ht="15" hidden="1" customHeight="1" outlineLevel="1" x14ac:dyDescent="0.2">
      <c r="A58" s="913">
        <f>' Original Budget Template'!A58</f>
        <v>7.2</v>
      </c>
      <c r="B58" s="4"/>
      <c r="C58" s="11" t="str">
        <f>' Original Budget Template'!C58</f>
        <v>Description - suboutputs/tasks/expense type</v>
      </c>
      <c r="D58" s="22"/>
      <c r="E58" s="1068"/>
      <c r="F58" s="1034">
        <f>+' Original Budget Template'!F58</f>
        <v>0</v>
      </c>
      <c r="G58" s="439">
        <f>SUM(O58,AA58,AJ58,AS58,BB58)</f>
        <v>0</v>
      </c>
      <c r="H58" s="439">
        <f>' Original Budget Template'!G58</f>
        <v>0</v>
      </c>
      <c r="I58" s="1035">
        <f>IF(ISERROR(IF($B$55=1,G58/$AA$3,G58/$AA$5)),0,(IF($B$55=1,G58/$AA$3,G58/$AA$5)))</f>
        <v>0</v>
      </c>
      <c r="J58" s="1034">
        <f>+' Original Budget Template'!L58</f>
        <v>0</v>
      </c>
      <c r="K58" s="440"/>
      <c r="L58" s="440"/>
      <c r="M58" s="440"/>
      <c r="N58" s="440"/>
      <c r="O58" s="1034">
        <f>SUM(K58:N58)</f>
        <v>0</v>
      </c>
      <c r="P58" s="441">
        <f>+O58-J58</f>
        <v>0</v>
      </c>
      <c r="Q58" s="459">
        <f>IF(ISERROR(P58/J58),0,P58/J58)</f>
        <v>0</v>
      </c>
      <c r="R58" s="590"/>
      <c r="S58" s="590"/>
      <c r="T58" s="469"/>
      <c r="U58" s="1105"/>
      <c r="V58" s="1128">
        <f>+' Original Budget Template'!N58</f>
        <v>0</v>
      </c>
      <c r="W58" s="366">
        <f>+' Original Budget Template'!O58</f>
        <v>0</v>
      </c>
      <c r="X58" s="366">
        <f>+' Original Budget Template'!P58</f>
        <v>0</v>
      </c>
      <c r="Y58" s="366">
        <f>+' Original Budget Template'!Q58</f>
        <v>0</v>
      </c>
      <c r="Z58" s="439">
        <f>+' Original Budget Template'!R58</f>
        <v>0</v>
      </c>
      <c r="AA58" s="439">
        <f>SUM(V58:Y58)</f>
        <v>0</v>
      </c>
      <c r="AB58" s="469"/>
      <c r="AC58" s="469"/>
      <c r="AD58" s="589"/>
      <c r="AE58" s="366">
        <f>+' Original Budget Template'!T58</f>
        <v>0</v>
      </c>
      <c r="AF58" s="366">
        <f>+' Original Budget Template'!U58</f>
        <v>0</v>
      </c>
      <c r="AG58" s="366">
        <f>+' Original Budget Template'!V58</f>
        <v>0</v>
      </c>
      <c r="AH58" s="366">
        <f>+' Original Budget Template'!W58</f>
        <v>0</v>
      </c>
      <c r="AI58" s="439">
        <f>+' Original Budget Template'!X58</f>
        <v>0</v>
      </c>
      <c r="AJ58" s="439">
        <f>SUM(AE58:AH58)</f>
        <v>0</v>
      </c>
      <c r="AK58" s="469"/>
      <c r="AL58" s="469"/>
      <c r="AM58" s="589"/>
      <c r="AN58" s="366">
        <f>+' Original Budget Template'!Z58</f>
        <v>0</v>
      </c>
      <c r="AO58" s="366">
        <f>+' Original Budget Template'!AA58</f>
        <v>0</v>
      </c>
      <c r="AP58" s="366">
        <f>+' Original Budget Template'!AB58</f>
        <v>0</v>
      </c>
      <c r="AQ58" s="366">
        <f>+' Original Budget Template'!AC58</f>
        <v>0</v>
      </c>
      <c r="AR58" s="439">
        <f>+' Original Budget Template'!AD58</f>
        <v>0</v>
      </c>
      <c r="AS58" s="439">
        <f>SUM(AN58:AQ58)</f>
        <v>0</v>
      </c>
      <c r="AT58" s="469"/>
      <c r="AU58" s="469"/>
      <c r="AV58" s="589"/>
      <c r="AW58" s="366">
        <f>+' Original Budget Template'!AF58</f>
        <v>0</v>
      </c>
      <c r="AX58" s="366">
        <f>+' Original Budget Template'!AG58</f>
        <v>0</v>
      </c>
      <c r="AY58" s="366">
        <f>+' Original Budget Template'!AH58</f>
        <v>0</v>
      </c>
      <c r="AZ58" s="366">
        <f>+' Original Budget Template'!AI58</f>
        <v>0</v>
      </c>
      <c r="BA58" s="439">
        <f>+' Original Budget Template'!AJ58</f>
        <v>0</v>
      </c>
      <c r="BB58" s="439">
        <f>SUM(AW58:AZ58)</f>
        <v>0</v>
      </c>
      <c r="BC58" s="469"/>
      <c r="BD58" s="469"/>
      <c r="BE58" s="914"/>
    </row>
    <row r="59" spans="1:57" ht="15" hidden="1" customHeight="1" outlineLevel="1" x14ac:dyDescent="0.2">
      <c r="A59" s="913">
        <f>' Original Budget Template'!A59</f>
        <v>7.3</v>
      </c>
      <c r="B59" s="4"/>
      <c r="C59" s="11" t="str">
        <f>' Original Budget Template'!C59</f>
        <v>Description - suboutputs/tasks/expense type</v>
      </c>
      <c r="D59" s="22"/>
      <c r="E59" s="1068"/>
      <c r="F59" s="1034">
        <f>+' Original Budget Template'!F59</f>
        <v>0</v>
      </c>
      <c r="G59" s="439">
        <f>SUM(O59,AA59,AJ59,AS59,BB59)</f>
        <v>0</v>
      </c>
      <c r="H59" s="439">
        <f>' Original Budget Template'!G59</f>
        <v>0</v>
      </c>
      <c r="I59" s="1035">
        <f>IF(ISERROR(IF($B$55=1,G59/$AA$3,G59/$AA$5)),0,(IF($B$55=1,G59/$AA$3,G59/$AA$5)))</f>
        <v>0</v>
      </c>
      <c r="J59" s="1034">
        <f>+' Original Budget Template'!L59</f>
        <v>0</v>
      </c>
      <c r="K59" s="440"/>
      <c r="L59" s="440"/>
      <c r="M59" s="440"/>
      <c r="N59" s="440"/>
      <c r="O59" s="1034">
        <f>SUM(K59:N59)</f>
        <v>0</v>
      </c>
      <c r="P59" s="441">
        <f>+O59-J59</f>
        <v>0</v>
      </c>
      <c r="Q59" s="459">
        <f>IF(ISERROR(P59/J59),0,P59/J59)</f>
        <v>0</v>
      </c>
      <c r="R59" s="590"/>
      <c r="S59" s="590"/>
      <c r="T59" s="469"/>
      <c r="U59" s="1105"/>
      <c r="V59" s="1128">
        <f>+' Original Budget Template'!N59</f>
        <v>0</v>
      </c>
      <c r="W59" s="366">
        <f>+' Original Budget Template'!O59</f>
        <v>0</v>
      </c>
      <c r="X59" s="366">
        <f>+' Original Budget Template'!P59</f>
        <v>0</v>
      </c>
      <c r="Y59" s="366">
        <f>+' Original Budget Template'!Q59</f>
        <v>0</v>
      </c>
      <c r="Z59" s="439">
        <f>+' Original Budget Template'!R59</f>
        <v>0</v>
      </c>
      <c r="AA59" s="439">
        <f>SUM(V59:Y59)</f>
        <v>0</v>
      </c>
      <c r="AB59" s="469"/>
      <c r="AC59" s="469"/>
      <c r="AD59" s="589"/>
      <c r="AE59" s="366">
        <f>+' Original Budget Template'!T59</f>
        <v>0</v>
      </c>
      <c r="AF59" s="366">
        <f>+' Original Budget Template'!U59</f>
        <v>0</v>
      </c>
      <c r="AG59" s="366">
        <f>+' Original Budget Template'!V59</f>
        <v>0</v>
      </c>
      <c r="AH59" s="366">
        <f>+' Original Budget Template'!W59</f>
        <v>0</v>
      </c>
      <c r="AI59" s="439">
        <f>+' Original Budget Template'!X59</f>
        <v>0</v>
      </c>
      <c r="AJ59" s="439">
        <f>SUM(AE59:AH59)</f>
        <v>0</v>
      </c>
      <c r="AK59" s="469"/>
      <c r="AL59" s="469"/>
      <c r="AM59" s="589"/>
      <c r="AN59" s="366">
        <f>+' Original Budget Template'!Z59</f>
        <v>0</v>
      </c>
      <c r="AO59" s="366">
        <f>+' Original Budget Template'!AA59</f>
        <v>0</v>
      </c>
      <c r="AP59" s="366">
        <f>+' Original Budget Template'!AB59</f>
        <v>0</v>
      </c>
      <c r="AQ59" s="366">
        <f>+' Original Budget Template'!AC59</f>
        <v>0</v>
      </c>
      <c r="AR59" s="439">
        <f>+' Original Budget Template'!AD59</f>
        <v>0</v>
      </c>
      <c r="AS59" s="439">
        <f>SUM(AN59:AQ59)</f>
        <v>0</v>
      </c>
      <c r="AT59" s="469"/>
      <c r="AU59" s="469"/>
      <c r="AV59" s="589"/>
      <c r="AW59" s="366">
        <f>+' Original Budget Template'!AF59</f>
        <v>0</v>
      </c>
      <c r="AX59" s="366">
        <f>+' Original Budget Template'!AG59</f>
        <v>0</v>
      </c>
      <c r="AY59" s="366">
        <f>+' Original Budget Template'!AH59</f>
        <v>0</v>
      </c>
      <c r="AZ59" s="366">
        <f>+' Original Budget Template'!AI59</f>
        <v>0</v>
      </c>
      <c r="BA59" s="439">
        <f>+' Original Budget Template'!AJ59</f>
        <v>0</v>
      </c>
      <c r="BB59" s="439">
        <f>SUM(AW59:AZ59)</f>
        <v>0</v>
      </c>
      <c r="BC59" s="469"/>
      <c r="BD59" s="469"/>
      <c r="BE59" s="914"/>
    </row>
    <row r="60" spans="1:57" ht="15" hidden="1" customHeight="1" outlineLevel="1" x14ac:dyDescent="0.2">
      <c r="A60" s="913">
        <f>' Original Budget Template'!A60</f>
        <v>7.4</v>
      </c>
      <c r="B60" s="4"/>
      <c r="C60" s="419" t="str">
        <f>' Original Budget Template'!C60</f>
        <v>Description - suboutputs/tasks/expense type</v>
      </c>
      <c r="D60" s="30"/>
      <c r="E60" s="1071"/>
      <c r="F60" s="1034">
        <f>+' Original Budget Template'!F60</f>
        <v>0</v>
      </c>
      <c r="G60" s="439">
        <f>SUM(O60,AA60,AJ60,AS60,BB60)</f>
        <v>0</v>
      </c>
      <c r="H60" s="439">
        <f>' Original Budget Template'!G60</f>
        <v>0</v>
      </c>
      <c r="I60" s="1035">
        <f>IF(ISERROR(IF($B$55=1,G60/$AA$3,G60/$AA$5)),0,(IF($B$55=1,G60/$AA$3,G60/$AA$5)))</f>
        <v>0</v>
      </c>
      <c r="J60" s="1034">
        <f>+' Original Budget Template'!L60</f>
        <v>0</v>
      </c>
      <c r="K60" s="440"/>
      <c r="L60" s="440"/>
      <c r="M60" s="440"/>
      <c r="N60" s="440"/>
      <c r="O60" s="1034">
        <f>SUM(K60:N60)</f>
        <v>0</v>
      </c>
      <c r="P60" s="441">
        <f>+O60-J60</f>
        <v>0</v>
      </c>
      <c r="Q60" s="459">
        <f>IF(ISERROR(P60/J60),0,P60/J60)</f>
        <v>0</v>
      </c>
      <c r="R60" s="590"/>
      <c r="S60" s="590"/>
      <c r="T60" s="469"/>
      <c r="U60" s="1105"/>
      <c r="V60" s="1128">
        <f>+' Original Budget Template'!N60</f>
        <v>0</v>
      </c>
      <c r="W60" s="366">
        <f>+' Original Budget Template'!O60</f>
        <v>0</v>
      </c>
      <c r="X60" s="366">
        <f>+' Original Budget Template'!P60</f>
        <v>0</v>
      </c>
      <c r="Y60" s="366">
        <f>+' Original Budget Template'!Q60</f>
        <v>0</v>
      </c>
      <c r="Z60" s="439">
        <f>+' Original Budget Template'!R60</f>
        <v>0</v>
      </c>
      <c r="AA60" s="439">
        <f>SUM(V60:Y60)</f>
        <v>0</v>
      </c>
      <c r="AB60" s="469"/>
      <c r="AC60" s="469"/>
      <c r="AD60" s="589"/>
      <c r="AE60" s="366">
        <f>+' Original Budget Template'!T60</f>
        <v>0</v>
      </c>
      <c r="AF60" s="366">
        <f>+' Original Budget Template'!U60</f>
        <v>0</v>
      </c>
      <c r="AG60" s="366">
        <f>+' Original Budget Template'!V60</f>
        <v>0</v>
      </c>
      <c r="AH60" s="366">
        <f>+' Original Budget Template'!W60</f>
        <v>0</v>
      </c>
      <c r="AI60" s="439">
        <f>+' Original Budget Template'!X60</f>
        <v>0</v>
      </c>
      <c r="AJ60" s="439">
        <f>SUM(AE60:AH60)</f>
        <v>0</v>
      </c>
      <c r="AK60" s="469"/>
      <c r="AL60" s="469"/>
      <c r="AM60" s="589"/>
      <c r="AN60" s="366">
        <f>+' Original Budget Template'!Z60</f>
        <v>0</v>
      </c>
      <c r="AO60" s="366">
        <f>+' Original Budget Template'!AA60</f>
        <v>0</v>
      </c>
      <c r="AP60" s="366">
        <f>+' Original Budget Template'!AB60</f>
        <v>0</v>
      </c>
      <c r="AQ60" s="366">
        <f>+' Original Budget Template'!AC60</f>
        <v>0</v>
      </c>
      <c r="AR60" s="439">
        <f>+' Original Budget Template'!AD60</f>
        <v>0</v>
      </c>
      <c r="AS60" s="439">
        <f>SUM(AN60:AQ60)</f>
        <v>0</v>
      </c>
      <c r="AT60" s="469"/>
      <c r="AU60" s="469"/>
      <c r="AV60" s="589"/>
      <c r="AW60" s="366">
        <f>+' Original Budget Template'!AF60</f>
        <v>0</v>
      </c>
      <c r="AX60" s="366">
        <f>+' Original Budget Template'!AG60</f>
        <v>0</v>
      </c>
      <c r="AY60" s="366">
        <f>+' Original Budget Template'!AH60</f>
        <v>0</v>
      </c>
      <c r="AZ60" s="366">
        <f>+' Original Budget Template'!AI60</f>
        <v>0</v>
      </c>
      <c r="BA60" s="439">
        <f>+' Original Budget Template'!AJ60</f>
        <v>0</v>
      </c>
      <c r="BB60" s="439">
        <f>SUM(AW60:AZ60)</f>
        <v>0</v>
      </c>
      <c r="BC60" s="469"/>
      <c r="BD60" s="469"/>
      <c r="BE60" s="914"/>
    </row>
    <row r="61" spans="1:57" ht="5.25" customHeight="1" collapsed="1" x14ac:dyDescent="0.2">
      <c r="A61" s="913"/>
      <c r="B61" s="4"/>
      <c r="C61" s="11"/>
      <c r="D61" s="22"/>
      <c r="E61" s="1068"/>
      <c r="F61" s="1034"/>
      <c r="G61" s="439"/>
      <c r="H61" s="439"/>
      <c r="I61" s="1035"/>
      <c r="J61" s="1107"/>
      <c r="K61" s="443"/>
      <c r="L61" s="443"/>
      <c r="M61" s="443"/>
      <c r="N61" s="443"/>
      <c r="O61" s="1107"/>
      <c r="P61" s="441" t="s">
        <v>62</v>
      </c>
      <c r="Q61" s="458" t="s">
        <v>62</v>
      </c>
      <c r="R61" s="26"/>
      <c r="S61" s="26"/>
      <c r="T61" s="469"/>
      <c r="U61" s="1105"/>
      <c r="V61" s="1129"/>
      <c r="W61" s="39"/>
      <c r="X61" s="39"/>
      <c r="Y61" s="39"/>
      <c r="Z61" s="26"/>
      <c r="AA61" s="26"/>
      <c r="AB61" s="469"/>
      <c r="AC61" s="469"/>
      <c r="AD61" s="26"/>
      <c r="AE61" s="39"/>
      <c r="AF61" s="39"/>
      <c r="AG61" s="39"/>
      <c r="AH61" s="39"/>
      <c r="AI61" s="26"/>
      <c r="AJ61" s="26"/>
      <c r="AK61" s="469"/>
      <c r="AL61" s="469"/>
      <c r="AM61" s="26"/>
      <c r="AN61" s="39"/>
      <c r="AO61" s="39"/>
      <c r="AP61" s="39"/>
      <c r="AQ61" s="39"/>
      <c r="AR61" s="26"/>
      <c r="AS61" s="26"/>
      <c r="AT61" s="469"/>
      <c r="AU61" s="469"/>
      <c r="AV61" s="26"/>
      <c r="AW61" s="39"/>
      <c r="AX61" s="39"/>
      <c r="AY61" s="39"/>
      <c r="AZ61" s="39"/>
      <c r="BA61" s="26"/>
      <c r="BB61" s="26"/>
      <c r="BC61" s="469"/>
      <c r="BD61" s="469"/>
      <c r="BE61" s="916"/>
    </row>
    <row r="62" spans="1:57" ht="15" customHeight="1" x14ac:dyDescent="0.2">
      <c r="A62" s="917">
        <f>' Original Budget Template'!A62</f>
        <v>8</v>
      </c>
      <c r="B62" s="1311">
        <f>' Original Budget Template'!B62</f>
        <v>1</v>
      </c>
      <c r="C62" s="416" t="str">
        <f>' Original Budget Template'!C62</f>
        <v>Description (Output 8)</v>
      </c>
      <c r="D62" s="417">
        <f>' Original Budget Template'!D62</f>
        <v>0</v>
      </c>
      <c r="E62" s="1069">
        <f>' Original Budget Template'!E62</f>
        <v>0</v>
      </c>
      <c r="F62" s="1030">
        <f>SUM(F63:F68)</f>
        <v>0</v>
      </c>
      <c r="G62" s="434">
        <f>SUM(O62,AA62,AJ62,AS62,BB62)</f>
        <v>0</v>
      </c>
      <c r="H62" s="434">
        <f>' Original Budget Template'!G62</f>
        <v>0</v>
      </c>
      <c r="I62" s="1031">
        <f>SUM(I63:I68)</f>
        <v>0</v>
      </c>
      <c r="J62" s="1038">
        <f>+' Original Budget Template'!L62</f>
        <v>0</v>
      </c>
      <c r="K62" s="1030">
        <f>SUM(K64:K68)</f>
        <v>0</v>
      </c>
      <c r="L62" s="1030">
        <f>SUM(L64:L68)</f>
        <v>0</v>
      </c>
      <c r="M62" s="1030">
        <f>SUM(M64:M68)</f>
        <v>0</v>
      </c>
      <c r="N62" s="1030">
        <f>SUM(N64:N68)</f>
        <v>0</v>
      </c>
      <c r="O62" s="1030">
        <f>SUM(O64:O68)</f>
        <v>0</v>
      </c>
      <c r="P62" s="435">
        <f>+O62-J62</f>
        <v>0</v>
      </c>
      <c r="Q62" s="457">
        <f>IF(ISERROR(P62/J62),0,P62/J62)</f>
        <v>0</v>
      </c>
      <c r="R62" s="412"/>
      <c r="S62" s="412"/>
      <c r="T62" s="468">
        <f>+' Original Budget Template'!M62</f>
        <v>0</v>
      </c>
      <c r="U62" s="1104">
        <f>IF(ISERROR(O62/G62),0,O62/G62)</f>
        <v>0</v>
      </c>
      <c r="V62" s="1126">
        <f>SUM(V64:V68)</f>
        <v>0</v>
      </c>
      <c r="W62" s="619">
        <f>SUM(W64:W68)</f>
        <v>0</v>
      </c>
      <c r="X62" s="619">
        <f>SUM(X64:X68)</f>
        <v>0</v>
      </c>
      <c r="Y62" s="619">
        <f>SUM(Y64:Y68)</f>
        <v>0</v>
      </c>
      <c r="Z62" s="464">
        <f>+' Original Budget Template'!R62</f>
        <v>0</v>
      </c>
      <c r="AA62" s="464">
        <f>SUM(AA64:AA67)</f>
        <v>0</v>
      </c>
      <c r="AB62" s="472">
        <f>IF(ISERROR((+Z62+J62)/F62),0,(+Z62+J62)/F62)</f>
        <v>0</v>
      </c>
      <c r="AC62" s="472">
        <f>IF(ISERROR((+AA62+O62)/G62),0,(+AA62+O62)/G62)</f>
        <v>0</v>
      </c>
      <c r="AD62" s="413"/>
      <c r="AE62" s="667">
        <f>SUM(AE64:AE68)</f>
        <v>0</v>
      </c>
      <c r="AF62" s="668">
        <f>SUM(AF64:AF68)</f>
        <v>0</v>
      </c>
      <c r="AG62" s="668">
        <f>SUM(AG64:AG68)</f>
        <v>0</v>
      </c>
      <c r="AH62" s="668">
        <f>SUM(AH64:AH68)</f>
        <v>0</v>
      </c>
      <c r="AI62" s="464">
        <f>+' Original Budget Template'!X62</f>
        <v>0</v>
      </c>
      <c r="AJ62" s="464">
        <f>SUM(AJ64:AJ67)</f>
        <v>0</v>
      </c>
      <c r="AK62" s="472">
        <f>IF(ISERROR((+AI62+Z62+J62)/F62),0,(+AI62+Z62+J62)/F62)</f>
        <v>0</v>
      </c>
      <c r="AL62" s="472">
        <f>IF(ISERROR((+AJ62+O62+AA62)/G62),0,(+AJ62+O62+AA62)/G62)</f>
        <v>0</v>
      </c>
      <c r="AM62" s="413"/>
      <c r="AN62" s="667">
        <f>SUM(AN64:AN68)</f>
        <v>0</v>
      </c>
      <c r="AO62" s="668">
        <f>SUM(AO64:AO68)</f>
        <v>0</v>
      </c>
      <c r="AP62" s="668">
        <f>SUM(AP64:AP68)</f>
        <v>0</v>
      </c>
      <c r="AQ62" s="668">
        <f>SUM(AQ64:AQ68)</f>
        <v>0</v>
      </c>
      <c r="AR62" s="464">
        <f>+' Original Budget Template'!AD62</f>
        <v>0</v>
      </c>
      <c r="AS62" s="464">
        <f>SUM(AS64:AS67)</f>
        <v>0</v>
      </c>
      <c r="AT62" s="472">
        <f>IF(ISERROR((+$AR62+$AI62+$Z62+$J62)/$F62),0,(+$AR62+$AI62+$Z62+$J62)/$F62)</f>
        <v>0</v>
      </c>
      <c r="AU62" s="472">
        <f>IF(ISERROR((+$AS62+$AJ62+$AA62+$O62)/$G62),0,(+$AS62+$AJ62+$AA62+$O62)/$G62)</f>
        <v>0</v>
      </c>
      <c r="AV62" s="413"/>
      <c r="AW62" s="667">
        <f>SUM(AW64:AW68)</f>
        <v>0</v>
      </c>
      <c r="AX62" s="668">
        <f>SUM(AX64:AX68)</f>
        <v>0</v>
      </c>
      <c r="AY62" s="668">
        <f>SUM(AY64:AY68)</f>
        <v>0</v>
      </c>
      <c r="AZ62" s="668">
        <f>SUM(AZ64:AZ68)</f>
        <v>0</v>
      </c>
      <c r="BA62" s="464">
        <f>+' Original Budget Template'!AJ62</f>
        <v>0</v>
      </c>
      <c r="BB62" s="464">
        <f>SUM(BB64:BB67)</f>
        <v>0</v>
      </c>
      <c r="BC62" s="472">
        <f>IF(ISERROR((+$BA62+$AR62+$AI62+$Z62+$J62)/$F62),0,(+$BA62+$AR62+$AI62+$Z62+$J62)/$F62)</f>
        <v>0</v>
      </c>
      <c r="BD62" s="472">
        <f>IF(ISERROR(($BB62+$AS62+$AJ62+$AA62+$O62)/$G62),0,($BB62+$AS62+$AJ62+$AA62+$O62)/$G62)</f>
        <v>0</v>
      </c>
      <c r="BE62" s="918"/>
    </row>
    <row r="63" spans="1:57" ht="38.25" hidden="1" outlineLevel="1" x14ac:dyDescent="0.2">
      <c r="A63" s="919"/>
      <c r="B63" s="1312"/>
      <c r="C63" s="188" t="str">
        <f>' Original Budget Template'!C63</f>
        <v>Under each sub-output, provide a detailed description of what resources will be used to deliver the outputs:</v>
      </c>
      <c r="D63" s="23"/>
      <c r="E63" s="1070"/>
      <c r="F63" s="1032"/>
      <c r="G63" s="437"/>
      <c r="H63" s="437"/>
      <c r="I63" s="1033"/>
      <c r="J63" s="1039"/>
      <c r="K63" s="437"/>
      <c r="L63" s="437"/>
      <c r="M63" s="437"/>
      <c r="N63" s="437"/>
      <c r="O63" s="1032"/>
      <c r="P63" s="441"/>
      <c r="Q63" s="458"/>
      <c r="R63" s="414"/>
      <c r="S63" s="414"/>
      <c r="T63" s="469"/>
      <c r="U63" s="1105"/>
      <c r="V63" s="1127"/>
      <c r="W63" s="62"/>
      <c r="X63" s="62"/>
      <c r="Y63" s="62"/>
      <c r="Z63" s="436"/>
      <c r="AA63" s="436"/>
      <c r="AB63" s="469"/>
      <c r="AC63" s="469"/>
      <c r="AD63" s="481"/>
      <c r="AE63" s="62"/>
      <c r="AF63" s="62"/>
      <c r="AG63" s="62"/>
      <c r="AH63" s="62"/>
      <c r="AI63" s="436"/>
      <c r="AJ63" s="436"/>
      <c r="AK63" s="469"/>
      <c r="AL63" s="469"/>
      <c r="AM63" s="481"/>
      <c r="AN63" s="62"/>
      <c r="AO63" s="62"/>
      <c r="AP63" s="62"/>
      <c r="AQ63" s="62"/>
      <c r="AR63" s="436"/>
      <c r="AS63" s="436"/>
      <c r="AT63" s="469"/>
      <c r="AU63" s="469"/>
      <c r="AV63" s="481"/>
      <c r="AW63" s="62"/>
      <c r="AX63" s="62"/>
      <c r="AY63" s="62"/>
      <c r="AZ63" s="62"/>
      <c r="BA63" s="436"/>
      <c r="BB63" s="436"/>
      <c r="BC63" s="469"/>
      <c r="BD63" s="469"/>
      <c r="BE63" s="912"/>
    </row>
    <row r="64" spans="1:57" ht="15" hidden="1" customHeight="1" outlineLevel="1" x14ac:dyDescent="0.2">
      <c r="A64" s="913">
        <f>' Original Budget Template'!A64</f>
        <v>8.1</v>
      </c>
      <c r="B64" s="4"/>
      <c r="C64" s="11" t="str">
        <f>' Original Budget Template'!C64</f>
        <v>Description - suboutputs/tasks/expense type</v>
      </c>
      <c r="D64" s="22"/>
      <c r="E64" s="1068"/>
      <c r="F64" s="1034">
        <f>+' Original Budget Template'!F64</f>
        <v>0</v>
      </c>
      <c r="G64" s="439">
        <f>SUM(O64,AA64,AJ64,AS64,BB64)</f>
        <v>0</v>
      </c>
      <c r="H64" s="439">
        <f>' Original Budget Template'!G64</f>
        <v>0</v>
      </c>
      <c r="I64" s="1035">
        <f>IF(ISERROR(IF($B$62=1,G64/$AA$3,G64/$AA$5)),0,(IF($B$62=1,G64/$AA$3,G64/$AA$5)))</f>
        <v>0</v>
      </c>
      <c r="J64" s="1034">
        <f>+' Original Budget Template'!L64</f>
        <v>0</v>
      </c>
      <c r="K64" s="440"/>
      <c r="L64" s="440"/>
      <c r="M64" s="440"/>
      <c r="N64" s="440"/>
      <c r="O64" s="1034">
        <f>SUM(K64:N64)</f>
        <v>0</v>
      </c>
      <c r="P64" s="441">
        <f>+O64-J64</f>
        <v>0</v>
      </c>
      <c r="Q64" s="459">
        <f>IF(ISERROR(P64/J64),0,P64/J64)</f>
        <v>0</v>
      </c>
      <c r="R64" s="590"/>
      <c r="S64" s="590"/>
      <c r="T64" s="469"/>
      <c r="U64" s="1105"/>
      <c r="V64" s="1128">
        <f>+' Original Budget Template'!N64</f>
        <v>0</v>
      </c>
      <c r="W64" s="366">
        <f>+' Original Budget Template'!O64</f>
        <v>0</v>
      </c>
      <c r="X64" s="366">
        <f>+' Original Budget Template'!P64</f>
        <v>0</v>
      </c>
      <c r="Y64" s="366">
        <f>+' Original Budget Template'!Q64</f>
        <v>0</v>
      </c>
      <c r="Z64" s="439">
        <f>+' Original Budget Template'!R64</f>
        <v>0</v>
      </c>
      <c r="AA64" s="439">
        <f>SUM(V64:Y64)</f>
        <v>0</v>
      </c>
      <c r="AB64" s="469"/>
      <c r="AC64" s="469"/>
      <c r="AD64" s="589"/>
      <c r="AE64" s="366">
        <f>+' Original Budget Template'!T64</f>
        <v>0</v>
      </c>
      <c r="AF64" s="366">
        <f>+' Original Budget Template'!U64</f>
        <v>0</v>
      </c>
      <c r="AG64" s="366">
        <f>+' Original Budget Template'!V64</f>
        <v>0</v>
      </c>
      <c r="AH64" s="366">
        <f>+' Original Budget Template'!W64</f>
        <v>0</v>
      </c>
      <c r="AI64" s="439">
        <f>+' Original Budget Template'!X64</f>
        <v>0</v>
      </c>
      <c r="AJ64" s="439">
        <f>SUM(AE64:AH64)</f>
        <v>0</v>
      </c>
      <c r="AK64" s="469"/>
      <c r="AL64" s="469"/>
      <c r="AM64" s="589"/>
      <c r="AN64" s="366">
        <f>+' Original Budget Template'!Z64</f>
        <v>0</v>
      </c>
      <c r="AO64" s="366">
        <f>+' Original Budget Template'!AA64</f>
        <v>0</v>
      </c>
      <c r="AP64" s="366">
        <f>+' Original Budget Template'!AB64</f>
        <v>0</v>
      </c>
      <c r="AQ64" s="366">
        <f>+' Original Budget Template'!AC64</f>
        <v>0</v>
      </c>
      <c r="AR64" s="439">
        <f>+' Original Budget Template'!AD64</f>
        <v>0</v>
      </c>
      <c r="AS64" s="439">
        <f>SUM(AN64:AQ64)</f>
        <v>0</v>
      </c>
      <c r="AT64" s="469"/>
      <c r="AU64" s="469"/>
      <c r="AV64" s="589"/>
      <c r="AW64" s="366">
        <f>+' Original Budget Template'!AF64</f>
        <v>0</v>
      </c>
      <c r="AX64" s="366">
        <f>+' Original Budget Template'!AG64</f>
        <v>0</v>
      </c>
      <c r="AY64" s="366">
        <f>+' Original Budget Template'!AH64</f>
        <v>0</v>
      </c>
      <c r="AZ64" s="366">
        <f>+' Original Budget Template'!AI64</f>
        <v>0</v>
      </c>
      <c r="BA64" s="439">
        <f>+' Original Budget Template'!AJ64</f>
        <v>0</v>
      </c>
      <c r="BB64" s="439">
        <f>SUM(AW64:AZ64)</f>
        <v>0</v>
      </c>
      <c r="BC64" s="469"/>
      <c r="BD64" s="469"/>
      <c r="BE64" s="914"/>
    </row>
    <row r="65" spans="1:57" ht="15" hidden="1" customHeight="1" outlineLevel="1" x14ac:dyDescent="0.2">
      <c r="A65" s="913">
        <f>' Original Budget Template'!A65</f>
        <v>8.1999999999999993</v>
      </c>
      <c r="B65" s="4"/>
      <c r="C65" s="11" t="str">
        <f>' Original Budget Template'!C65</f>
        <v>Description - suboutputs/tasks/expense type</v>
      </c>
      <c r="D65" s="22"/>
      <c r="E65" s="1068"/>
      <c r="F65" s="1034">
        <f>+' Original Budget Template'!F65</f>
        <v>0</v>
      </c>
      <c r="G65" s="439">
        <f>SUM(O65,AA65,AJ65,AS65,BB65)</f>
        <v>0</v>
      </c>
      <c r="H65" s="439">
        <f>' Original Budget Template'!G65</f>
        <v>0</v>
      </c>
      <c r="I65" s="1035">
        <f>IF(ISERROR(IF($B$62=1,G65/$AA$3,G65/$AA$5)),0,(IF($B$62=1,G65/$AA$3,G65/$AA$5)))</f>
        <v>0</v>
      </c>
      <c r="J65" s="1034">
        <f>+' Original Budget Template'!L65</f>
        <v>0</v>
      </c>
      <c r="K65" s="440"/>
      <c r="L65" s="440"/>
      <c r="M65" s="440"/>
      <c r="N65" s="440"/>
      <c r="O65" s="1034">
        <f>SUM(K65:N65)</f>
        <v>0</v>
      </c>
      <c r="P65" s="441">
        <f>+O65-J65</f>
        <v>0</v>
      </c>
      <c r="Q65" s="459">
        <f>IF(ISERROR(P65/J65),0,P65/J65)</f>
        <v>0</v>
      </c>
      <c r="R65" s="590"/>
      <c r="S65" s="590"/>
      <c r="T65" s="469"/>
      <c r="U65" s="1105"/>
      <c r="V65" s="1128">
        <f>+' Original Budget Template'!N65</f>
        <v>0</v>
      </c>
      <c r="W65" s="366">
        <f>+' Original Budget Template'!O65</f>
        <v>0</v>
      </c>
      <c r="X65" s="366">
        <f>+' Original Budget Template'!P65</f>
        <v>0</v>
      </c>
      <c r="Y65" s="366">
        <f>+' Original Budget Template'!Q65</f>
        <v>0</v>
      </c>
      <c r="Z65" s="439">
        <f>+' Original Budget Template'!R65</f>
        <v>0</v>
      </c>
      <c r="AA65" s="439">
        <f>SUM(V65:Y65)</f>
        <v>0</v>
      </c>
      <c r="AB65" s="469"/>
      <c r="AC65" s="469"/>
      <c r="AD65" s="589"/>
      <c r="AE65" s="366">
        <f>+' Original Budget Template'!T65</f>
        <v>0</v>
      </c>
      <c r="AF65" s="366">
        <f>+' Original Budget Template'!U65</f>
        <v>0</v>
      </c>
      <c r="AG65" s="366">
        <f>+' Original Budget Template'!V65</f>
        <v>0</v>
      </c>
      <c r="AH65" s="366">
        <f>+' Original Budget Template'!W65</f>
        <v>0</v>
      </c>
      <c r="AI65" s="439">
        <f>+' Original Budget Template'!X65</f>
        <v>0</v>
      </c>
      <c r="AJ65" s="439">
        <f>SUM(AE65:AH65)</f>
        <v>0</v>
      </c>
      <c r="AK65" s="469"/>
      <c r="AL65" s="469"/>
      <c r="AM65" s="589"/>
      <c r="AN65" s="366">
        <f>+' Original Budget Template'!Z65</f>
        <v>0</v>
      </c>
      <c r="AO65" s="366">
        <f>+' Original Budget Template'!AA65</f>
        <v>0</v>
      </c>
      <c r="AP65" s="366">
        <f>+' Original Budget Template'!AB65</f>
        <v>0</v>
      </c>
      <c r="AQ65" s="366">
        <f>+' Original Budget Template'!AC65</f>
        <v>0</v>
      </c>
      <c r="AR65" s="439">
        <f>+' Original Budget Template'!AD65</f>
        <v>0</v>
      </c>
      <c r="AS65" s="439">
        <f>SUM(AN65:AQ65)</f>
        <v>0</v>
      </c>
      <c r="AT65" s="469"/>
      <c r="AU65" s="469"/>
      <c r="AV65" s="589"/>
      <c r="AW65" s="366">
        <f>+' Original Budget Template'!AF65</f>
        <v>0</v>
      </c>
      <c r="AX65" s="366">
        <f>+' Original Budget Template'!AG65</f>
        <v>0</v>
      </c>
      <c r="AY65" s="366">
        <f>+' Original Budget Template'!AH65</f>
        <v>0</v>
      </c>
      <c r="AZ65" s="366">
        <f>+' Original Budget Template'!AI65</f>
        <v>0</v>
      </c>
      <c r="BA65" s="439">
        <f>+' Original Budget Template'!AJ65</f>
        <v>0</v>
      </c>
      <c r="BB65" s="439">
        <f>SUM(AW65:AZ65)</f>
        <v>0</v>
      </c>
      <c r="BC65" s="469"/>
      <c r="BD65" s="469"/>
      <c r="BE65" s="914"/>
    </row>
    <row r="66" spans="1:57" ht="15" hidden="1" customHeight="1" outlineLevel="1" x14ac:dyDescent="0.2">
      <c r="A66" s="913">
        <f>' Original Budget Template'!A66</f>
        <v>8.3000000000000007</v>
      </c>
      <c r="B66" s="4"/>
      <c r="C66" s="11" t="str">
        <f>' Original Budget Template'!C66</f>
        <v>Description - suboutputs/tasks/expense type</v>
      </c>
      <c r="D66" s="22"/>
      <c r="E66" s="1068"/>
      <c r="F66" s="1034">
        <f>+' Original Budget Template'!F66</f>
        <v>0</v>
      </c>
      <c r="G66" s="439">
        <f>SUM(O66,AA66,AJ66,AS66,BB66)</f>
        <v>0</v>
      </c>
      <c r="H66" s="439">
        <f>' Original Budget Template'!G66</f>
        <v>0</v>
      </c>
      <c r="I66" s="1035">
        <f>IF(ISERROR(IF($B$62=1,G66/$AA$3,G66/$AA$5)),0,(IF($B$62=1,G66/$AA$3,G66/$AA$5)))</f>
        <v>0</v>
      </c>
      <c r="J66" s="1034">
        <f>+' Original Budget Template'!L66</f>
        <v>0</v>
      </c>
      <c r="K66" s="440"/>
      <c r="L66" s="440"/>
      <c r="M66" s="440"/>
      <c r="N66" s="440"/>
      <c r="O66" s="1034">
        <f>SUM(K66:N66)</f>
        <v>0</v>
      </c>
      <c r="P66" s="441">
        <f>+O66-J66</f>
        <v>0</v>
      </c>
      <c r="Q66" s="459">
        <f>IF(ISERROR(P66/J66),0,P66/J66)</f>
        <v>0</v>
      </c>
      <c r="R66" s="590"/>
      <c r="S66" s="590"/>
      <c r="T66" s="469"/>
      <c r="U66" s="1105"/>
      <c r="V66" s="1128">
        <f>+' Original Budget Template'!N66</f>
        <v>0</v>
      </c>
      <c r="W66" s="366">
        <f>+' Original Budget Template'!O66</f>
        <v>0</v>
      </c>
      <c r="X66" s="366">
        <f>+' Original Budget Template'!P66</f>
        <v>0</v>
      </c>
      <c r="Y66" s="366">
        <f>+' Original Budget Template'!Q66</f>
        <v>0</v>
      </c>
      <c r="Z66" s="439">
        <f>+' Original Budget Template'!R66</f>
        <v>0</v>
      </c>
      <c r="AA66" s="439">
        <f>SUM(V66:Y66)</f>
        <v>0</v>
      </c>
      <c r="AB66" s="469"/>
      <c r="AC66" s="469"/>
      <c r="AD66" s="589"/>
      <c r="AE66" s="366">
        <f>+' Original Budget Template'!T66</f>
        <v>0</v>
      </c>
      <c r="AF66" s="366">
        <f>+' Original Budget Template'!U66</f>
        <v>0</v>
      </c>
      <c r="AG66" s="366">
        <f>+' Original Budget Template'!V66</f>
        <v>0</v>
      </c>
      <c r="AH66" s="366">
        <f>+' Original Budget Template'!W66</f>
        <v>0</v>
      </c>
      <c r="AI66" s="439">
        <f>+' Original Budget Template'!X66</f>
        <v>0</v>
      </c>
      <c r="AJ66" s="439">
        <f>SUM(AE66:AH66)</f>
        <v>0</v>
      </c>
      <c r="AK66" s="469"/>
      <c r="AL66" s="469"/>
      <c r="AM66" s="589"/>
      <c r="AN66" s="366">
        <f>+' Original Budget Template'!Z66</f>
        <v>0</v>
      </c>
      <c r="AO66" s="366">
        <f>+' Original Budget Template'!AA66</f>
        <v>0</v>
      </c>
      <c r="AP66" s="366">
        <f>+' Original Budget Template'!AB66</f>
        <v>0</v>
      </c>
      <c r="AQ66" s="366">
        <f>+' Original Budget Template'!AC66</f>
        <v>0</v>
      </c>
      <c r="AR66" s="439">
        <f>+' Original Budget Template'!AD66</f>
        <v>0</v>
      </c>
      <c r="AS66" s="439">
        <f>SUM(AN66:AQ66)</f>
        <v>0</v>
      </c>
      <c r="AT66" s="469"/>
      <c r="AU66" s="469"/>
      <c r="AV66" s="589"/>
      <c r="AW66" s="366">
        <f>+' Original Budget Template'!AF66</f>
        <v>0</v>
      </c>
      <c r="AX66" s="366">
        <f>+' Original Budget Template'!AG66</f>
        <v>0</v>
      </c>
      <c r="AY66" s="366">
        <f>+' Original Budget Template'!AH66</f>
        <v>0</v>
      </c>
      <c r="AZ66" s="366">
        <f>+' Original Budget Template'!AI66</f>
        <v>0</v>
      </c>
      <c r="BA66" s="439">
        <f>+' Original Budget Template'!AJ66</f>
        <v>0</v>
      </c>
      <c r="BB66" s="439">
        <f>SUM(AW66:AZ66)</f>
        <v>0</v>
      </c>
      <c r="BC66" s="469"/>
      <c r="BD66" s="469"/>
      <c r="BE66" s="914"/>
    </row>
    <row r="67" spans="1:57" ht="15" hidden="1" customHeight="1" outlineLevel="1" x14ac:dyDescent="0.2">
      <c r="A67" s="913">
        <f>' Original Budget Template'!A67</f>
        <v>8.4</v>
      </c>
      <c r="B67" s="4"/>
      <c r="C67" s="419" t="str">
        <f>' Original Budget Template'!C67</f>
        <v>Description - suboutputs/tasks/expense type</v>
      </c>
      <c r="D67" s="30"/>
      <c r="E67" s="1071"/>
      <c r="F67" s="1034">
        <f>+' Original Budget Template'!F67</f>
        <v>0</v>
      </c>
      <c r="G67" s="439">
        <f>SUM(O67,AA67,AJ67,AS67,BB67)</f>
        <v>0</v>
      </c>
      <c r="H67" s="439">
        <f>' Original Budget Template'!G67</f>
        <v>0</v>
      </c>
      <c r="I67" s="1035">
        <f>IF(ISERROR(IF($B$62=1,G67/$AA$3,G67/$AA$5)),0,(IF($B$62=1,G67/$AA$3,G67/$AA$5)))</f>
        <v>0</v>
      </c>
      <c r="J67" s="1034">
        <f>+' Original Budget Template'!L67</f>
        <v>0</v>
      </c>
      <c r="K67" s="440"/>
      <c r="L67" s="440"/>
      <c r="M67" s="440"/>
      <c r="N67" s="440"/>
      <c r="O67" s="1034">
        <f>SUM(K67:N67)</f>
        <v>0</v>
      </c>
      <c r="P67" s="441">
        <f>+O67-J67</f>
        <v>0</v>
      </c>
      <c r="Q67" s="459">
        <f>IF(ISERROR(P67/J67),0,P67/J67)</f>
        <v>0</v>
      </c>
      <c r="R67" s="590"/>
      <c r="S67" s="590"/>
      <c r="T67" s="469"/>
      <c r="U67" s="1105"/>
      <c r="V67" s="1128">
        <f>+' Original Budget Template'!N67</f>
        <v>0</v>
      </c>
      <c r="W67" s="366">
        <f>+' Original Budget Template'!O67</f>
        <v>0</v>
      </c>
      <c r="X67" s="366">
        <f>+' Original Budget Template'!P67</f>
        <v>0</v>
      </c>
      <c r="Y67" s="366">
        <f>+' Original Budget Template'!Q67</f>
        <v>0</v>
      </c>
      <c r="Z67" s="439">
        <f>+' Original Budget Template'!R67</f>
        <v>0</v>
      </c>
      <c r="AA67" s="439">
        <f>SUM(V67:Y67)</f>
        <v>0</v>
      </c>
      <c r="AB67" s="469"/>
      <c r="AC67" s="469"/>
      <c r="AD67" s="589"/>
      <c r="AE67" s="366">
        <f>+' Original Budget Template'!T67</f>
        <v>0</v>
      </c>
      <c r="AF67" s="366">
        <f>+' Original Budget Template'!U67</f>
        <v>0</v>
      </c>
      <c r="AG67" s="366">
        <f>+' Original Budget Template'!V67</f>
        <v>0</v>
      </c>
      <c r="AH67" s="366">
        <f>+' Original Budget Template'!W67</f>
        <v>0</v>
      </c>
      <c r="AI67" s="439">
        <f>+' Original Budget Template'!X67</f>
        <v>0</v>
      </c>
      <c r="AJ67" s="439">
        <f>SUM(AE67:AH67)</f>
        <v>0</v>
      </c>
      <c r="AK67" s="469"/>
      <c r="AL67" s="469"/>
      <c r="AM67" s="589"/>
      <c r="AN67" s="366">
        <f>+' Original Budget Template'!Z67</f>
        <v>0</v>
      </c>
      <c r="AO67" s="366">
        <f>+' Original Budget Template'!AA67</f>
        <v>0</v>
      </c>
      <c r="AP67" s="366">
        <f>+' Original Budget Template'!AB67</f>
        <v>0</v>
      </c>
      <c r="AQ67" s="366">
        <f>+' Original Budget Template'!AC67</f>
        <v>0</v>
      </c>
      <c r="AR67" s="439">
        <f>+' Original Budget Template'!AD67</f>
        <v>0</v>
      </c>
      <c r="AS67" s="439">
        <f>SUM(AN67:AQ67)</f>
        <v>0</v>
      </c>
      <c r="AT67" s="469"/>
      <c r="AU67" s="469"/>
      <c r="AV67" s="589"/>
      <c r="AW67" s="366">
        <f>+' Original Budget Template'!AF67</f>
        <v>0</v>
      </c>
      <c r="AX67" s="366">
        <f>+' Original Budget Template'!AG67</f>
        <v>0</v>
      </c>
      <c r="AY67" s="366">
        <f>+' Original Budget Template'!AH67</f>
        <v>0</v>
      </c>
      <c r="AZ67" s="366">
        <f>+' Original Budget Template'!AI67</f>
        <v>0</v>
      </c>
      <c r="BA67" s="439">
        <f>+' Original Budget Template'!AJ67</f>
        <v>0</v>
      </c>
      <c r="BB67" s="439">
        <f>SUM(AW67:AZ67)</f>
        <v>0</v>
      </c>
      <c r="BC67" s="469"/>
      <c r="BD67" s="469"/>
      <c r="BE67" s="914"/>
    </row>
    <row r="68" spans="1:57" ht="5.25" customHeight="1" collapsed="1" x14ac:dyDescent="0.2">
      <c r="A68" s="913"/>
      <c r="B68" s="4"/>
      <c r="C68" s="11"/>
      <c r="D68" s="22"/>
      <c r="E68" s="1068"/>
      <c r="F68" s="1034"/>
      <c r="G68" s="439"/>
      <c r="H68" s="439"/>
      <c r="I68" s="1035"/>
      <c r="J68" s="1107"/>
      <c r="K68" s="443"/>
      <c r="L68" s="443"/>
      <c r="M68" s="443"/>
      <c r="N68" s="443"/>
      <c r="O68" s="1107"/>
      <c r="P68" s="441" t="s">
        <v>62</v>
      </c>
      <c r="Q68" s="458" t="s">
        <v>62</v>
      </c>
      <c r="R68" s="26"/>
      <c r="S68" s="26"/>
      <c r="T68" s="469"/>
      <c r="U68" s="1105"/>
      <c r="V68" s="1129"/>
      <c r="W68" s="39"/>
      <c r="X68" s="39"/>
      <c r="Y68" s="39"/>
      <c r="Z68" s="26"/>
      <c r="AA68" s="26"/>
      <c r="AB68" s="469"/>
      <c r="AC68" s="469"/>
      <c r="AD68" s="26"/>
      <c r="AE68" s="39"/>
      <c r="AF68" s="39"/>
      <c r="AG68" s="39"/>
      <c r="AH68" s="39"/>
      <c r="AI68" s="26"/>
      <c r="AJ68" s="26"/>
      <c r="AK68" s="469"/>
      <c r="AL68" s="469"/>
      <c r="AM68" s="26"/>
      <c r="AN68" s="39"/>
      <c r="AO68" s="39"/>
      <c r="AP68" s="39"/>
      <c r="AQ68" s="39"/>
      <c r="AR68" s="26"/>
      <c r="AS68" s="26"/>
      <c r="AT68" s="469"/>
      <c r="AU68" s="469"/>
      <c r="AV68" s="26"/>
      <c r="AW68" s="39"/>
      <c r="AX68" s="39"/>
      <c r="AY68" s="39"/>
      <c r="AZ68" s="39"/>
      <c r="BA68" s="26"/>
      <c r="BB68" s="26"/>
      <c r="BC68" s="469"/>
      <c r="BD68" s="469"/>
      <c r="BE68" s="916"/>
    </row>
    <row r="69" spans="1:57" ht="15" customHeight="1" x14ac:dyDescent="0.2">
      <c r="A69" s="917">
        <f>' Original Budget Template'!A69</f>
        <v>9</v>
      </c>
      <c r="B69" s="1311">
        <f>' Original Budget Template'!B69</f>
        <v>1</v>
      </c>
      <c r="C69" s="416" t="str">
        <f>' Original Budget Template'!C69</f>
        <v>Description (Output 9)</v>
      </c>
      <c r="D69" s="417">
        <f>' Original Budget Template'!D69</f>
        <v>0</v>
      </c>
      <c r="E69" s="1069">
        <f>' Original Budget Template'!E69</f>
        <v>0</v>
      </c>
      <c r="F69" s="1030">
        <f>SUM(F70:F75)</f>
        <v>0</v>
      </c>
      <c r="G69" s="434">
        <f>SUM(O69,AA69,AJ69,AS69,BB69)</f>
        <v>0</v>
      </c>
      <c r="H69" s="434">
        <f>' Original Budget Template'!G69</f>
        <v>0</v>
      </c>
      <c r="I69" s="1031">
        <f>SUM(I70:I75)</f>
        <v>0</v>
      </c>
      <c r="J69" s="1038">
        <f>+' Original Budget Template'!L69</f>
        <v>0</v>
      </c>
      <c r="K69" s="1030">
        <f>SUM(K71:K75)</f>
        <v>0</v>
      </c>
      <c r="L69" s="1030">
        <f>SUM(L71:L75)</f>
        <v>0</v>
      </c>
      <c r="M69" s="1030">
        <f>SUM(M71:M75)</f>
        <v>0</v>
      </c>
      <c r="N69" s="1030">
        <f>SUM(N71:N75)</f>
        <v>0</v>
      </c>
      <c r="O69" s="1030">
        <f>SUM(O71:O75)</f>
        <v>0</v>
      </c>
      <c r="P69" s="435">
        <f>+O69-J69</f>
        <v>0</v>
      </c>
      <c r="Q69" s="457">
        <f>IF(ISERROR(P69/J69),0,P69/J69)</f>
        <v>0</v>
      </c>
      <c r="R69" s="412"/>
      <c r="S69" s="412"/>
      <c r="T69" s="468">
        <f>+' Original Budget Template'!M69</f>
        <v>0</v>
      </c>
      <c r="U69" s="1104">
        <f>IF(ISERROR(O69/G69),0,O69/G69)</f>
        <v>0</v>
      </c>
      <c r="V69" s="1126">
        <f>SUM(V71:V75)</f>
        <v>0</v>
      </c>
      <c r="W69" s="619">
        <f>SUM(W71:W75)</f>
        <v>0</v>
      </c>
      <c r="X69" s="619">
        <f>SUM(X71:X75)</f>
        <v>0</v>
      </c>
      <c r="Y69" s="619">
        <f>SUM(Y71:Y75)</f>
        <v>0</v>
      </c>
      <c r="Z69" s="464">
        <f>+' Original Budget Template'!R69</f>
        <v>0</v>
      </c>
      <c r="AA69" s="464">
        <f>SUM(AA71:AA74)</f>
        <v>0</v>
      </c>
      <c r="AB69" s="472">
        <f>IF(ISERROR((+Z69+J69)/F69),0,(+Z69+J69)/F69)</f>
        <v>0</v>
      </c>
      <c r="AC69" s="472">
        <f>IF(ISERROR((+AA69+O69)/G69),0,(+AA69+O69)/G69)</f>
        <v>0</v>
      </c>
      <c r="AD69" s="413"/>
      <c r="AE69" s="667">
        <f>SUM(AE71:AE75)</f>
        <v>0</v>
      </c>
      <c r="AF69" s="668">
        <f>SUM(AF71:AF75)</f>
        <v>0</v>
      </c>
      <c r="AG69" s="668">
        <f>SUM(AG71:AG75)</f>
        <v>0</v>
      </c>
      <c r="AH69" s="668">
        <f>SUM(AH71:AH75)</f>
        <v>0</v>
      </c>
      <c r="AI69" s="464">
        <f>+' Original Budget Template'!X69</f>
        <v>0</v>
      </c>
      <c r="AJ69" s="464">
        <f>SUM(AJ71:AJ74)</f>
        <v>0</v>
      </c>
      <c r="AK69" s="472">
        <f>IF(ISERROR((+AI69+Z69+J69)/F69),0,(+AI69+Z69+J69)/F69)</f>
        <v>0</v>
      </c>
      <c r="AL69" s="472">
        <f>IF(ISERROR((+AJ69+O69+AA69)/G69),0,(+AJ69+O69+AA69)/G69)</f>
        <v>0</v>
      </c>
      <c r="AM69" s="413"/>
      <c r="AN69" s="667">
        <f>SUM(AN71:AN75)</f>
        <v>0</v>
      </c>
      <c r="AO69" s="668">
        <f>SUM(AO71:AO75)</f>
        <v>0</v>
      </c>
      <c r="AP69" s="668">
        <f>SUM(AP71:AP75)</f>
        <v>0</v>
      </c>
      <c r="AQ69" s="668">
        <f>SUM(AQ71:AQ75)</f>
        <v>0</v>
      </c>
      <c r="AR69" s="464">
        <f>+' Original Budget Template'!AD69</f>
        <v>0</v>
      </c>
      <c r="AS69" s="464">
        <f>SUM(AS71:AS74)</f>
        <v>0</v>
      </c>
      <c r="AT69" s="472">
        <f>IF(ISERROR((+$AR69+$AI69+$Z69+$J69)/$F69),0,(+$AR69+$AI69+$Z69+$J69)/$F69)</f>
        <v>0</v>
      </c>
      <c r="AU69" s="472">
        <f>IF(ISERROR((+$AS69+$AJ69+$AA69+$O69)/$G69),0,(+$AS69+$AJ69+$AA69+$O69)/$G69)</f>
        <v>0</v>
      </c>
      <c r="AV69" s="413"/>
      <c r="AW69" s="667">
        <f>SUM(AW71:AW75)</f>
        <v>0</v>
      </c>
      <c r="AX69" s="668">
        <f>SUM(AX71:AX75)</f>
        <v>0</v>
      </c>
      <c r="AY69" s="668">
        <f>SUM(AY71:AY75)</f>
        <v>0</v>
      </c>
      <c r="AZ69" s="668">
        <f>SUM(AZ71:AZ75)</f>
        <v>0</v>
      </c>
      <c r="BA69" s="464">
        <f>+' Original Budget Template'!AJ69</f>
        <v>0</v>
      </c>
      <c r="BB69" s="464">
        <f>SUM(BB71:BB74)</f>
        <v>0</v>
      </c>
      <c r="BC69" s="472">
        <f>IF(ISERROR((+$BA69+$AR69+$AI69+$Z69+$J69)/$F69),0,(+$BA69+$AR69+$AI69+$Z69+$J69)/$F69)</f>
        <v>0</v>
      </c>
      <c r="BD69" s="472">
        <f>IF(ISERROR(($BB69+$AS69+$AJ69+$AA69+$O69)/$G69),0,($BB69+$AS69+$AJ69+$AA69+$O69)/$G69)</f>
        <v>0</v>
      </c>
      <c r="BE69" s="918"/>
    </row>
    <row r="70" spans="1:57" ht="38.25" hidden="1" outlineLevel="1" x14ac:dyDescent="0.2">
      <c r="A70" s="919"/>
      <c r="B70" s="1312"/>
      <c r="C70" s="188" t="str">
        <f>' Original Budget Template'!C70</f>
        <v>Under each sub-output, provide a detailed description of what resources will be used to deliver the outputs:</v>
      </c>
      <c r="D70" s="23"/>
      <c r="E70" s="1070"/>
      <c r="F70" s="1032"/>
      <c r="G70" s="437"/>
      <c r="H70" s="437"/>
      <c r="I70" s="1033"/>
      <c r="J70" s="1039"/>
      <c r="K70" s="437"/>
      <c r="L70" s="437"/>
      <c r="M70" s="437"/>
      <c r="N70" s="437"/>
      <c r="O70" s="1032"/>
      <c r="P70" s="441"/>
      <c r="Q70" s="458"/>
      <c r="R70" s="414"/>
      <c r="S70" s="414"/>
      <c r="T70" s="469"/>
      <c r="U70" s="1105"/>
      <c r="V70" s="1127"/>
      <c r="W70" s="62"/>
      <c r="X70" s="62"/>
      <c r="Y70" s="62"/>
      <c r="Z70" s="436"/>
      <c r="AA70" s="436"/>
      <c r="AB70" s="469"/>
      <c r="AC70" s="469"/>
      <c r="AD70" s="481"/>
      <c r="AE70" s="62"/>
      <c r="AF70" s="62"/>
      <c r="AG70" s="62"/>
      <c r="AH70" s="62"/>
      <c r="AI70" s="436"/>
      <c r="AJ70" s="436"/>
      <c r="AK70" s="469"/>
      <c r="AL70" s="469"/>
      <c r="AM70" s="481"/>
      <c r="AN70" s="62"/>
      <c r="AO70" s="62"/>
      <c r="AP70" s="62"/>
      <c r="AQ70" s="62"/>
      <c r="AR70" s="436"/>
      <c r="AS70" s="436"/>
      <c r="AT70" s="469"/>
      <c r="AU70" s="469"/>
      <c r="AV70" s="481"/>
      <c r="AW70" s="62"/>
      <c r="AX70" s="62"/>
      <c r="AY70" s="62"/>
      <c r="AZ70" s="62"/>
      <c r="BA70" s="436"/>
      <c r="BB70" s="436"/>
      <c r="BC70" s="469"/>
      <c r="BD70" s="469"/>
      <c r="BE70" s="912"/>
    </row>
    <row r="71" spans="1:57" ht="15" hidden="1" customHeight="1" outlineLevel="1" x14ac:dyDescent="0.2">
      <c r="A71" s="913">
        <f>' Original Budget Template'!A71</f>
        <v>9.1</v>
      </c>
      <c r="B71" s="4"/>
      <c r="C71" s="11" t="str">
        <f>' Original Budget Template'!C71</f>
        <v>Description - suboutputs/tasks/expense type</v>
      </c>
      <c r="D71" s="22"/>
      <c r="E71" s="1068"/>
      <c r="F71" s="1034">
        <f>+' Original Budget Template'!F71</f>
        <v>0</v>
      </c>
      <c r="G71" s="439">
        <f>SUM(O71,AA71,AJ71,AS71,BB71)</f>
        <v>0</v>
      </c>
      <c r="H71" s="439">
        <f>' Original Budget Template'!G71</f>
        <v>0</v>
      </c>
      <c r="I71" s="1035">
        <f>IF(ISERROR(IF($B$69=1,G71/$AA$3,G71/$AA$5)),0,(IF($B$69=1,G71/$AA$3,G71/$AA$5)))</f>
        <v>0</v>
      </c>
      <c r="J71" s="1034">
        <f>+' Original Budget Template'!L71</f>
        <v>0</v>
      </c>
      <c r="K71" s="440"/>
      <c r="L71" s="440"/>
      <c r="M71" s="440"/>
      <c r="N71" s="440"/>
      <c r="O71" s="1034">
        <f>SUM(K71:N71)</f>
        <v>0</v>
      </c>
      <c r="P71" s="441">
        <f>+O71-J71</f>
        <v>0</v>
      </c>
      <c r="Q71" s="459">
        <f>IF(ISERROR(P71/J71),0,P71/J71)</f>
        <v>0</v>
      </c>
      <c r="R71" s="590"/>
      <c r="S71" s="590"/>
      <c r="T71" s="469"/>
      <c r="U71" s="1105"/>
      <c r="V71" s="1128">
        <f>+' Original Budget Template'!N71</f>
        <v>0</v>
      </c>
      <c r="W71" s="366">
        <f>+' Original Budget Template'!O71</f>
        <v>0</v>
      </c>
      <c r="X71" s="366">
        <f>+' Original Budget Template'!P71</f>
        <v>0</v>
      </c>
      <c r="Y71" s="366">
        <f>+' Original Budget Template'!Q71</f>
        <v>0</v>
      </c>
      <c r="Z71" s="439">
        <f>+' Original Budget Template'!R71</f>
        <v>0</v>
      </c>
      <c r="AA71" s="439">
        <f>SUM(V71:Y71)</f>
        <v>0</v>
      </c>
      <c r="AB71" s="469"/>
      <c r="AC71" s="469"/>
      <c r="AD71" s="589"/>
      <c r="AE71" s="366">
        <f>+' Original Budget Template'!T71</f>
        <v>0</v>
      </c>
      <c r="AF71" s="366">
        <f>+' Original Budget Template'!U71</f>
        <v>0</v>
      </c>
      <c r="AG71" s="366">
        <f>+' Original Budget Template'!V71</f>
        <v>0</v>
      </c>
      <c r="AH71" s="366">
        <f>+' Original Budget Template'!W71</f>
        <v>0</v>
      </c>
      <c r="AI71" s="439">
        <f>+' Original Budget Template'!X71</f>
        <v>0</v>
      </c>
      <c r="AJ71" s="439">
        <f>SUM(AE71:AH71)</f>
        <v>0</v>
      </c>
      <c r="AK71" s="469"/>
      <c r="AL71" s="469"/>
      <c r="AM71" s="589"/>
      <c r="AN71" s="366">
        <f>+' Original Budget Template'!Z71</f>
        <v>0</v>
      </c>
      <c r="AO71" s="366">
        <f>+' Original Budget Template'!AA71</f>
        <v>0</v>
      </c>
      <c r="AP71" s="366">
        <f>+' Original Budget Template'!AB71</f>
        <v>0</v>
      </c>
      <c r="AQ71" s="366">
        <f>+' Original Budget Template'!AC71</f>
        <v>0</v>
      </c>
      <c r="AR71" s="439">
        <f>+' Original Budget Template'!AD71</f>
        <v>0</v>
      </c>
      <c r="AS71" s="439">
        <f>SUM(AN71:AQ71)</f>
        <v>0</v>
      </c>
      <c r="AT71" s="469"/>
      <c r="AU71" s="469"/>
      <c r="AV71" s="589"/>
      <c r="AW71" s="366">
        <f>+' Original Budget Template'!AF71</f>
        <v>0</v>
      </c>
      <c r="AX71" s="366">
        <f>+' Original Budget Template'!AG71</f>
        <v>0</v>
      </c>
      <c r="AY71" s="366">
        <f>+' Original Budget Template'!AH71</f>
        <v>0</v>
      </c>
      <c r="AZ71" s="366">
        <f>+' Original Budget Template'!AI71</f>
        <v>0</v>
      </c>
      <c r="BA71" s="439">
        <f>+' Original Budget Template'!AJ71</f>
        <v>0</v>
      </c>
      <c r="BB71" s="439">
        <f>SUM(AW71:AZ71)</f>
        <v>0</v>
      </c>
      <c r="BC71" s="469"/>
      <c r="BD71" s="469"/>
      <c r="BE71" s="914"/>
    </row>
    <row r="72" spans="1:57" ht="15" hidden="1" customHeight="1" outlineLevel="1" x14ac:dyDescent="0.2">
      <c r="A72" s="913">
        <f>' Original Budget Template'!A72</f>
        <v>9.1999999999999993</v>
      </c>
      <c r="B72" s="4"/>
      <c r="C72" s="11" t="str">
        <f>' Original Budget Template'!C72</f>
        <v>Description - suboutputs/tasks/expense type</v>
      </c>
      <c r="D72" s="22"/>
      <c r="E72" s="1068"/>
      <c r="F72" s="1034">
        <f>+' Original Budget Template'!F72</f>
        <v>0</v>
      </c>
      <c r="G72" s="439">
        <f>SUM(O72,AA72,AJ72,AS72,BB72)</f>
        <v>0</v>
      </c>
      <c r="H72" s="439">
        <f>' Original Budget Template'!G72</f>
        <v>0</v>
      </c>
      <c r="I72" s="1035">
        <f>IF(ISERROR(IF($B$69=1,G72/$AA$3,G72/$AA$5)),0,(IF($B$69=1,G72/$AA$3,G72/$AA$5)))</f>
        <v>0</v>
      </c>
      <c r="J72" s="1034">
        <f>+' Original Budget Template'!L72</f>
        <v>0</v>
      </c>
      <c r="K72" s="440"/>
      <c r="L72" s="440"/>
      <c r="M72" s="440"/>
      <c r="N72" s="440"/>
      <c r="O72" s="1034">
        <f>SUM(K72:N72)</f>
        <v>0</v>
      </c>
      <c r="P72" s="441">
        <f>+O72-J72</f>
        <v>0</v>
      </c>
      <c r="Q72" s="459">
        <f>IF(ISERROR(P72/J72),0,P72/J72)</f>
        <v>0</v>
      </c>
      <c r="R72" s="590"/>
      <c r="S72" s="590"/>
      <c r="T72" s="469"/>
      <c r="U72" s="1105"/>
      <c r="V72" s="1128">
        <f>+' Original Budget Template'!N72</f>
        <v>0</v>
      </c>
      <c r="W72" s="366">
        <f>+' Original Budget Template'!O72</f>
        <v>0</v>
      </c>
      <c r="X72" s="366">
        <f>+' Original Budget Template'!P72</f>
        <v>0</v>
      </c>
      <c r="Y72" s="366">
        <f>+' Original Budget Template'!Q72</f>
        <v>0</v>
      </c>
      <c r="Z72" s="439">
        <f>+' Original Budget Template'!R72</f>
        <v>0</v>
      </c>
      <c r="AA72" s="439">
        <f>SUM(V72:Y72)</f>
        <v>0</v>
      </c>
      <c r="AB72" s="469"/>
      <c r="AC72" s="469"/>
      <c r="AD72" s="589"/>
      <c r="AE72" s="366">
        <f>+' Original Budget Template'!T72</f>
        <v>0</v>
      </c>
      <c r="AF72" s="366">
        <f>+' Original Budget Template'!U72</f>
        <v>0</v>
      </c>
      <c r="AG72" s="366">
        <f>+' Original Budget Template'!V72</f>
        <v>0</v>
      </c>
      <c r="AH72" s="366">
        <f>+' Original Budget Template'!W72</f>
        <v>0</v>
      </c>
      <c r="AI72" s="439">
        <f>+' Original Budget Template'!X72</f>
        <v>0</v>
      </c>
      <c r="AJ72" s="439">
        <f>SUM(AE72:AH72)</f>
        <v>0</v>
      </c>
      <c r="AK72" s="469"/>
      <c r="AL72" s="469"/>
      <c r="AM72" s="589"/>
      <c r="AN72" s="366">
        <f>+' Original Budget Template'!Z72</f>
        <v>0</v>
      </c>
      <c r="AO72" s="366">
        <f>+' Original Budget Template'!AA72</f>
        <v>0</v>
      </c>
      <c r="AP72" s="366">
        <f>+' Original Budget Template'!AB72</f>
        <v>0</v>
      </c>
      <c r="AQ72" s="366">
        <f>+' Original Budget Template'!AC72</f>
        <v>0</v>
      </c>
      <c r="AR72" s="439">
        <f>+' Original Budget Template'!AD72</f>
        <v>0</v>
      </c>
      <c r="AS72" s="439">
        <f>SUM(AN72:AQ72)</f>
        <v>0</v>
      </c>
      <c r="AT72" s="469"/>
      <c r="AU72" s="469"/>
      <c r="AV72" s="589"/>
      <c r="AW72" s="366">
        <f>+' Original Budget Template'!AF72</f>
        <v>0</v>
      </c>
      <c r="AX72" s="366">
        <f>+' Original Budget Template'!AG72</f>
        <v>0</v>
      </c>
      <c r="AY72" s="366">
        <f>+' Original Budget Template'!AH72</f>
        <v>0</v>
      </c>
      <c r="AZ72" s="366">
        <f>+' Original Budget Template'!AI72</f>
        <v>0</v>
      </c>
      <c r="BA72" s="439">
        <f>+' Original Budget Template'!AJ72</f>
        <v>0</v>
      </c>
      <c r="BB72" s="439">
        <f>SUM(AW72:AZ72)</f>
        <v>0</v>
      </c>
      <c r="BC72" s="469"/>
      <c r="BD72" s="469"/>
      <c r="BE72" s="914"/>
    </row>
    <row r="73" spans="1:57" ht="15" hidden="1" customHeight="1" outlineLevel="1" x14ac:dyDescent="0.2">
      <c r="A73" s="913">
        <f>' Original Budget Template'!A73</f>
        <v>9.3000000000000007</v>
      </c>
      <c r="B73" s="4"/>
      <c r="C73" s="11" t="str">
        <f>' Original Budget Template'!C73</f>
        <v>Description - suboutputs/tasks/expense type</v>
      </c>
      <c r="D73" s="22"/>
      <c r="E73" s="1068"/>
      <c r="F73" s="1034">
        <f>+' Original Budget Template'!F73</f>
        <v>0</v>
      </c>
      <c r="G73" s="439">
        <f>SUM(O73,AA73,AJ73,AS73,BB73)</f>
        <v>0</v>
      </c>
      <c r="H73" s="439">
        <f>' Original Budget Template'!G73</f>
        <v>0</v>
      </c>
      <c r="I73" s="1035">
        <f>IF(ISERROR(IF($B$69=1,G73/$AA$3,G73/$AA$5)),0,(IF($B$69=1,G73/$AA$3,G73/$AA$5)))</f>
        <v>0</v>
      </c>
      <c r="J73" s="1034">
        <f>+' Original Budget Template'!L73</f>
        <v>0</v>
      </c>
      <c r="K73" s="440"/>
      <c r="L73" s="440"/>
      <c r="M73" s="440"/>
      <c r="N73" s="440"/>
      <c r="O73" s="1034">
        <f>SUM(K73:N73)</f>
        <v>0</v>
      </c>
      <c r="P73" s="441">
        <f>+O73-J73</f>
        <v>0</v>
      </c>
      <c r="Q73" s="459">
        <f>IF(ISERROR(P73/J73),0,P73/J73)</f>
        <v>0</v>
      </c>
      <c r="R73" s="590"/>
      <c r="S73" s="590"/>
      <c r="T73" s="469"/>
      <c r="U73" s="1105"/>
      <c r="V73" s="1128">
        <f>+' Original Budget Template'!N73</f>
        <v>0</v>
      </c>
      <c r="W73" s="366">
        <f>+' Original Budget Template'!O73</f>
        <v>0</v>
      </c>
      <c r="X73" s="366">
        <f>+' Original Budget Template'!P73</f>
        <v>0</v>
      </c>
      <c r="Y73" s="366">
        <f>+' Original Budget Template'!Q73</f>
        <v>0</v>
      </c>
      <c r="Z73" s="439">
        <f>+' Original Budget Template'!R73</f>
        <v>0</v>
      </c>
      <c r="AA73" s="439">
        <f>SUM(V73:Y73)</f>
        <v>0</v>
      </c>
      <c r="AB73" s="469"/>
      <c r="AC73" s="469"/>
      <c r="AD73" s="589"/>
      <c r="AE73" s="366">
        <f>+' Original Budget Template'!T73</f>
        <v>0</v>
      </c>
      <c r="AF73" s="366">
        <f>+' Original Budget Template'!U73</f>
        <v>0</v>
      </c>
      <c r="AG73" s="366">
        <f>+' Original Budget Template'!V73</f>
        <v>0</v>
      </c>
      <c r="AH73" s="366">
        <f>+' Original Budget Template'!W73</f>
        <v>0</v>
      </c>
      <c r="AI73" s="439">
        <f>+' Original Budget Template'!X73</f>
        <v>0</v>
      </c>
      <c r="AJ73" s="439">
        <f>SUM(AE73:AH73)</f>
        <v>0</v>
      </c>
      <c r="AK73" s="469"/>
      <c r="AL73" s="469"/>
      <c r="AM73" s="589"/>
      <c r="AN73" s="366">
        <f>+' Original Budget Template'!Z73</f>
        <v>0</v>
      </c>
      <c r="AO73" s="366">
        <f>+' Original Budget Template'!AA73</f>
        <v>0</v>
      </c>
      <c r="AP73" s="366">
        <f>+' Original Budget Template'!AB73</f>
        <v>0</v>
      </c>
      <c r="AQ73" s="366">
        <f>+' Original Budget Template'!AC73</f>
        <v>0</v>
      </c>
      <c r="AR73" s="439">
        <f>+' Original Budget Template'!AD73</f>
        <v>0</v>
      </c>
      <c r="AS73" s="439">
        <f>SUM(AN73:AQ73)</f>
        <v>0</v>
      </c>
      <c r="AT73" s="469"/>
      <c r="AU73" s="469"/>
      <c r="AV73" s="589"/>
      <c r="AW73" s="366">
        <f>+' Original Budget Template'!AF73</f>
        <v>0</v>
      </c>
      <c r="AX73" s="366">
        <f>+' Original Budget Template'!AG73</f>
        <v>0</v>
      </c>
      <c r="AY73" s="366">
        <f>+' Original Budget Template'!AH73</f>
        <v>0</v>
      </c>
      <c r="AZ73" s="366">
        <f>+' Original Budget Template'!AI73</f>
        <v>0</v>
      </c>
      <c r="BA73" s="439">
        <f>+' Original Budget Template'!AJ73</f>
        <v>0</v>
      </c>
      <c r="BB73" s="439">
        <f>SUM(AW73:AZ73)</f>
        <v>0</v>
      </c>
      <c r="BC73" s="469"/>
      <c r="BD73" s="469"/>
      <c r="BE73" s="914"/>
    </row>
    <row r="74" spans="1:57" ht="15" hidden="1" customHeight="1" outlineLevel="1" x14ac:dyDescent="0.2">
      <c r="A74" s="913">
        <f>' Original Budget Template'!A74</f>
        <v>9.4</v>
      </c>
      <c r="B74" s="4"/>
      <c r="C74" s="419" t="str">
        <f>' Original Budget Template'!C74</f>
        <v>Description - suboutputs/tasks/expense type</v>
      </c>
      <c r="D74" s="30"/>
      <c r="E74" s="1071"/>
      <c r="F74" s="1034">
        <f>+' Original Budget Template'!F74</f>
        <v>0</v>
      </c>
      <c r="G74" s="439">
        <f>SUM(O74,AA74,AJ74,AS74,BB74)</f>
        <v>0</v>
      </c>
      <c r="H74" s="439">
        <f>' Original Budget Template'!G74</f>
        <v>0</v>
      </c>
      <c r="I74" s="1035">
        <f>IF(ISERROR(IF($B$69=1,G74/$AA$3,G74/$AA$5)),0,(IF($B$69=1,G74/$AA$3,G74/$AA$5)))</f>
        <v>0</v>
      </c>
      <c r="J74" s="1034">
        <f>+' Original Budget Template'!L74</f>
        <v>0</v>
      </c>
      <c r="K74" s="440"/>
      <c r="L74" s="440"/>
      <c r="M74" s="440"/>
      <c r="N74" s="440"/>
      <c r="O74" s="1034">
        <f>SUM(K74:N74)</f>
        <v>0</v>
      </c>
      <c r="P74" s="441">
        <f>+O74-J74</f>
        <v>0</v>
      </c>
      <c r="Q74" s="459">
        <f>IF(ISERROR(P74/J74),0,P74/J74)</f>
        <v>0</v>
      </c>
      <c r="R74" s="590"/>
      <c r="S74" s="590"/>
      <c r="T74" s="469"/>
      <c r="U74" s="1105"/>
      <c r="V74" s="1128">
        <f>+' Original Budget Template'!N74</f>
        <v>0</v>
      </c>
      <c r="W74" s="366">
        <f>+' Original Budget Template'!O74</f>
        <v>0</v>
      </c>
      <c r="X74" s="366">
        <f>+' Original Budget Template'!P74</f>
        <v>0</v>
      </c>
      <c r="Y74" s="366">
        <f>+' Original Budget Template'!Q74</f>
        <v>0</v>
      </c>
      <c r="Z74" s="439">
        <f>+' Original Budget Template'!R74</f>
        <v>0</v>
      </c>
      <c r="AA74" s="439">
        <f>SUM(V74:Y74)</f>
        <v>0</v>
      </c>
      <c r="AB74" s="469"/>
      <c r="AC74" s="469"/>
      <c r="AD74" s="589"/>
      <c r="AE74" s="366">
        <f>+' Original Budget Template'!T74</f>
        <v>0</v>
      </c>
      <c r="AF74" s="366">
        <f>+' Original Budget Template'!U74</f>
        <v>0</v>
      </c>
      <c r="AG74" s="366">
        <f>+' Original Budget Template'!V74</f>
        <v>0</v>
      </c>
      <c r="AH74" s="366">
        <f>+' Original Budget Template'!W74</f>
        <v>0</v>
      </c>
      <c r="AI74" s="439">
        <f>+' Original Budget Template'!X74</f>
        <v>0</v>
      </c>
      <c r="AJ74" s="439">
        <f>SUM(AE74:AH74)</f>
        <v>0</v>
      </c>
      <c r="AK74" s="469"/>
      <c r="AL74" s="469"/>
      <c r="AM74" s="589"/>
      <c r="AN74" s="366">
        <f>+' Original Budget Template'!Z74</f>
        <v>0</v>
      </c>
      <c r="AO74" s="366">
        <f>+' Original Budget Template'!AA74</f>
        <v>0</v>
      </c>
      <c r="AP74" s="366">
        <f>+' Original Budget Template'!AB74</f>
        <v>0</v>
      </c>
      <c r="AQ74" s="366">
        <f>+' Original Budget Template'!AC74</f>
        <v>0</v>
      </c>
      <c r="AR74" s="439">
        <f>+' Original Budget Template'!AD74</f>
        <v>0</v>
      </c>
      <c r="AS74" s="439">
        <f>SUM(AN74:AQ74)</f>
        <v>0</v>
      </c>
      <c r="AT74" s="469"/>
      <c r="AU74" s="469"/>
      <c r="AV74" s="589"/>
      <c r="AW74" s="366">
        <f>+' Original Budget Template'!AF74</f>
        <v>0</v>
      </c>
      <c r="AX74" s="366">
        <f>+' Original Budget Template'!AG74</f>
        <v>0</v>
      </c>
      <c r="AY74" s="366">
        <f>+' Original Budget Template'!AH74</f>
        <v>0</v>
      </c>
      <c r="AZ74" s="366">
        <f>+' Original Budget Template'!AI74</f>
        <v>0</v>
      </c>
      <c r="BA74" s="439">
        <f>+' Original Budget Template'!AJ74</f>
        <v>0</v>
      </c>
      <c r="BB74" s="439">
        <f>SUM(AW74:AZ74)</f>
        <v>0</v>
      </c>
      <c r="BC74" s="469"/>
      <c r="BD74" s="469"/>
      <c r="BE74" s="914"/>
    </row>
    <row r="75" spans="1:57" ht="5.25" customHeight="1" collapsed="1" x14ac:dyDescent="0.2">
      <c r="A75" s="913"/>
      <c r="B75" s="4"/>
      <c r="C75" s="11"/>
      <c r="D75" s="22"/>
      <c r="E75" s="1068"/>
      <c r="F75" s="1034"/>
      <c r="G75" s="439"/>
      <c r="H75" s="439"/>
      <c r="I75" s="1035"/>
      <c r="J75" s="1107"/>
      <c r="K75" s="443"/>
      <c r="L75" s="443"/>
      <c r="M75" s="443"/>
      <c r="N75" s="443"/>
      <c r="O75" s="1107"/>
      <c r="P75" s="441" t="s">
        <v>62</v>
      </c>
      <c r="Q75" s="458" t="s">
        <v>62</v>
      </c>
      <c r="R75" s="26"/>
      <c r="S75" s="26"/>
      <c r="T75" s="469"/>
      <c r="U75" s="1105"/>
      <c r="V75" s="1129"/>
      <c r="W75" s="39"/>
      <c r="X75" s="39"/>
      <c r="Y75" s="39"/>
      <c r="Z75" s="26"/>
      <c r="AA75" s="26"/>
      <c r="AB75" s="469"/>
      <c r="AC75" s="469"/>
      <c r="AD75" s="26"/>
      <c r="AE75" s="39"/>
      <c r="AF75" s="39"/>
      <c r="AG75" s="39"/>
      <c r="AH75" s="39"/>
      <c r="AI75" s="26"/>
      <c r="AJ75" s="26"/>
      <c r="AK75" s="469"/>
      <c r="AL75" s="469"/>
      <c r="AM75" s="26"/>
      <c r="AN75" s="39"/>
      <c r="AO75" s="39"/>
      <c r="AP75" s="39"/>
      <c r="AQ75" s="39"/>
      <c r="AR75" s="26"/>
      <c r="AS75" s="26"/>
      <c r="AT75" s="469"/>
      <c r="AU75" s="469"/>
      <c r="AV75" s="26"/>
      <c r="AW75" s="39"/>
      <c r="AX75" s="39"/>
      <c r="AY75" s="39"/>
      <c r="AZ75" s="39"/>
      <c r="BA75" s="26"/>
      <c r="BB75" s="26"/>
      <c r="BC75" s="469"/>
      <c r="BD75" s="469"/>
      <c r="BE75" s="916"/>
    </row>
    <row r="76" spans="1:57" ht="15.75" customHeight="1" x14ac:dyDescent="0.2">
      <c r="A76" s="920" t="s">
        <v>266</v>
      </c>
      <c r="B76" s="1313"/>
      <c r="C76" s="584" t="s">
        <v>374</v>
      </c>
      <c r="D76" s="22"/>
      <c r="E76" s="1068"/>
      <c r="F76" s="1034"/>
      <c r="G76" s="439"/>
      <c r="H76" s="439"/>
      <c r="I76" s="1035"/>
      <c r="J76" s="1107"/>
      <c r="K76" s="443"/>
      <c r="L76" s="443"/>
      <c r="M76" s="443"/>
      <c r="N76" s="443"/>
      <c r="O76" s="1107"/>
      <c r="P76" s="441"/>
      <c r="Q76" s="458"/>
      <c r="R76" s="26"/>
      <c r="S76" s="26"/>
      <c r="T76" s="469"/>
      <c r="U76" s="1105"/>
      <c r="V76" s="1129"/>
      <c r="W76" s="39"/>
      <c r="X76" s="39"/>
      <c r="Y76" s="39"/>
      <c r="Z76" s="26"/>
      <c r="AA76" s="26"/>
      <c r="AB76" s="469"/>
      <c r="AC76" s="469"/>
      <c r="AD76" s="26"/>
      <c r="AE76" s="39"/>
      <c r="AF76" s="39"/>
      <c r="AG76" s="39"/>
      <c r="AH76" s="39"/>
      <c r="AI76" s="26"/>
      <c r="AJ76" s="26"/>
      <c r="AK76" s="469"/>
      <c r="AL76" s="469"/>
      <c r="AM76" s="26"/>
      <c r="AN76" s="39"/>
      <c r="AO76" s="39"/>
      <c r="AP76" s="39"/>
      <c r="AQ76" s="39"/>
      <c r="AR76" s="26"/>
      <c r="AS76" s="26"/>
      <c r="AT76" s="469"/>
      <c r="AU76" s="469"/>
      <c r="AV76" s="26"/>
      <c r="AW76" s="39"/>
      <c r="AX76" s="39"/>
      <c r="AY76" s="39"/>
      <c r="AZ76" s="39"/>
      <c r="BA76" s="26"/>
      <c r="BB76" s="26"/>
      <c r="BC76" s="469"/>
      <c r="BD76" s="469"/>
      <c r="BE76" s="916"/>
    </row>
    <row r="77" spans="1:57" ht="15" customHeight="1" x14ac:dyDescent="0.2">
      <c r="A77" s="917" t="str">
        <f>' Original Budget Template'!A77</f>
        <v>A</v>
      </c>
      <c r="B77" s="1311">
        <f>' Original Budget Template'!B77</f>
        <v>1</v>
      </c>
      <c r="C77" s="416" t="str">
        <f>' Original Budget Template'!C77</f>
        <v>Direct Output Support Costs</v>
      </c>
      <c r="D77" s="417">
        <f>' Original Budget Template'!D77</f>
        <v>0</v>
      </c>
      <c r="E77" s="1069">
        <f>' Original Budget Template'!E77</f>
        <v>0</v>
      </c>
      <c r="F77" s="1030">
        <f>SUM(F78:F83)</f>
        <v>0</v>
      </c>
      <c r="G77" s="434">
        <f>SUM(O77,AA77,AJ77,AS77,BB77)</f>
        <v>0</v>
      </c>
      <c r="H77" s="434">
        <f>' Original Budget Template'!G77</f>
        <v>0</v>
      </c>
      <c r="I77" s="1031">
        <f>SUM(I78:I83)</f>
        <v>0</v>
      </c>
      <c r="J77" s="1038">
        <f>+' Original Budget Template'!L77</f>
        <v>0</v>
      </c>
      <c r="K77" s="1030">
        <f>SUM(K79:K83)</f>
        <v>0</v>
      </c>
      <c r="L77" s="1030">
        <f>SUM(L79:L83)</f>
        <v>0</v>
      </c>
      <c r="M77" s="1030">
        <f>SUM(M79:M83)</f>
        <v>0</v>
      </c>
      <c r="N77" s="1030">
        <f>SUM(N79:N83)</f>
        <v>0</v>
      </c>
      <c r="O77" s="1030">
        <f>SUM(O79:O83)</f>
        <v>0</v>
      </c>
      <c r="P77" s="435">
        <f>+O77-J77</f>
        <v>0</v>
      </c>
      <c r="Q77" s="457">
        <f>IF(ISERROR(P77/J77),0,P77/J77)</f>
        <v>0</v>
      </c>
      <c r="R77" s="412"/>
      <c r="S77" s="412"/>
      <c r="T77" s="468">
        <f>+' Original Budget Template'!M77</f>
        <v>0</v>
      </c>
      <c r="U77" s="1104">
        <f>IF(ISERROR(O77/G77),0,O77/G77)</f>
        <v>0</v>
      </c>
      <c r="V77" s="1130">
        <f>SUM(V79:V83)</f>
        <v>0</v>
      </c>
      <c r="W77" s="533">
        <f>SUM(W79:W83)</f>
        <v>0</v>
      </c>
      <c r="X77" s="533">
        <f>SUM(X79:X83)</f>
        <v>0</v>
      </c>
      <c r="Y77" s="533">
        <f>SUM(Y79:Y83)</f>
        <v>0</v>
      </c>
      <c r="Z77" s="464">
        <f>+' Original Budget Template'!R77</f>
        <v>0</v>
      </c>
      <c r="AA77" s="464">
        <f>SUM(AA79:AA82)</f>
        <v>0</v>
      </c>
      <c r="AB77" s="472">
        <f>IF(ISERROR((+Z77+J77)/F77),0,(+Z77+J77)/F77)</f>
        <v>0</v>
      </c>
      <c r="AC77" s="472">
        <f>IF(ISERROR((+AA77+O77)/G77),0,(+AA77+O77)/G77)</f>
        <v>0</v>
      </c>
      <c r="AD77" s="413"/>
      <c r="AE77" s="667">
        <f>SUM(AE79:AE83)</f>
        <v>0</v>
      </c>
      <c r="AF77" s="668">
        <f>SUM(AF79:AF83)</f>
        <v>0</v>
      </c>
      <c r="AG77" s="668">
        <f>SUM(AG79:AG83)</f>
        <v>0</v>
      </c>
      <c r="AH77" s="668">
        <f>SUM(AH79:AH83)</f>
        <v>0</v>
      </c>
      <c r="AI77" s="464">
        <f>+' Original Budget Template'!X77</f>
        <v>0</v>
      </c>
      <c r="AJ77" s="464">
        <f>SUM(AJ79:AJ82)</f>
        <v>0</v>
      </c>
      <c r="AK77" s="472">
        <f>IF(ISERROR((+AI77+Z77+J77)/F77),0,(+AI77+Z77+J77)/F77)</f>
        <v>0</v>
      </c>
      <c r="AL77" s="472">
        <f>IF(ISERROR((+AJ77+O77+AA77)/G77),0,(+AJ77+O77+AA77)/G77)</f>
        <v>0</v>
      </c>
      <c r="AM77" s="413"/>
      <c r="AN77" s="667">
        <f>SUM(AN79:AN83)</f>
        <v>0</v>
      </c>
      <c r="AO77" s="668">
        <f>SUM(AO79:AO83)</f>
        <v>0</v>
      </c>
      <c r="AP77" s="668">
        <f>SUM(AP79:AP83)</f>
        <v>0</v>
      </c>
      <c r="AQ77" s="668">
        <f>SUM(AQ79:AQ83)</f>
        <v>0</v>
      </c>
      <c r="AR77" s="464">
        <f>+' Original Budget Template'!AD77</f>
        <v>0</v>
      </c>
      <c r="AS77" s="464">
        <f>SUM(AS79:AS82)</f>
        <v>0</v>
      </c>
      <c r="AT77" s="472">
        <f>IF(ISERROR((+$AR77+$AI77+$Z77+$J77)/$F77),0,(+$AR77+$AI77+$Z77+$J77)/$F77)</f>
        <v>0</v>
      </c>
      <c r="AU77" s="472">
        <f>IF(ISERROR((+$AS77+$AJ77+$AA77+$O77)/$G77),0,(+$AS77+$AJ77+$AA77+$O77)/$G77)</f>
        <v>0</v>
      </c>
      <c r="AV77" s="413"/>
      <c r="AW77" s="667">
        <f>SUM(AW79:AW83)</f>
        <v>0</v>
      </c>
      <c r="AX77" s="668">
        <f>SUM(AX79:AX83)</f>
        <v>0</v>
      </c>
      <c r="AY77" s="668">
        <f>SUM(AY79:AY83)</f>
        <v>0</v>
      </c>
      <c r="AZ77" s="668">
        <f>SUM(AZ79:AZ83)</f>
        <v>0</v>
      </c>
      <c r="BA77" s="464">
        <f>+' Original Budget Template'!AJ77</f>
        <v>0</v>
      </c>
      <c r="BB77" s="464">
        <f>SUM(BB79:BB82)</f>
        <v>0</v>
      </c>
      <c r="BC77" s="472">
        <f>IF(ISERROR((+$BA77+$AR77+$AI77+$Z77+$J77)/$F77),0,(+$BA77+$AR77+$AI77+$Z77+$J77)/$F77)</f>
        <v>0</v>
      </c>
      <c r="BD77" s="472">
        <f>IF(ISERROR(($BB77+$AS77+$AJ77+$AA77+$O77)/$G77),0,($BB77+$AS77+$AJ77+$AA77+$O77)/$G77)</f>
        <v>0</v>
      </c>
      <c r="BE77" s="918"/>
    </row>
    <row r="78" spans="1:57" ht="38.25" x14ac:dyDescent="0.2">
      <c r="A78" s="919"/>
      <c r="B78" s="1312"/>
      <c r="C78" s="188" t="str">
        <f>' Original Budget Template'!C78</f>
        <v>Under each sub-output, provide a detailed description of what resources will be used to deliver the outputs:</v>
      </c>
      <c r="D78" s="23"/>
      <c r="E78" s="1070"/>
      <c r="F78" s="1032"/>
      <c r="G78" s="437"/>
      <c r="H78" s="437"/>
      <c r="I78" s="1033"/>
      <c r="J78" s="1039"/>
      <c r="K78" s="437"/>
      <c r="L78" s="437"/>
      <c r="M78" s="437"/>
      <c r="N78" s="437"/>
      <c r="O78" s="1032"/>
      <c r="P78" s="441"/>
      <c r="Q78" s="458"/>
      <c r="R78" s="414"/>
      <c r="S78" s="414"/>
      <c r="T78" s="469"/>
      <c r="U78" s="1105"/>
      <c r="V78" s="1127"/>
      <c r="W78" s="62"/>
      <c r="X78" s="62"/>
      <c r="Y78" s="62"/>
      <c r="Z78" s="436"/>
      <c r="AA78" s="436"/>
      <c r="AB78" s="469"/>
      <c r="AC78" s="469"/>
      <c r="AD78" s="481"/>
      <c r="AE78" s="62"/>
      <c r="AF78" s="62"/>
      <c r="AG78" s="62"/>
      <c r="AH78" s="62"/>
      <c r="AI78" s="436"/>
      <c r="AJ78" s="436"/>
      <c r="AK78" s="469"/>
      <c r="AL78" s="469"/>
      <c r="AM78" s="481"/>
      <c r="AN78" s="62"/>
      <c r="AO78" s="62"/>
      <c r="AP78" s="62"/>
      <c r="AQ78" s="62"/>
      <c r="AR78" s="436"/>
      <c r="AS78" s="436"/>
      <c r="AT78" s="469"/>
      <c r="AU78" s="469"/>
      <c r="AV78" s="481"/>
      <c r="AW78" s="62"/>
      <c r="AX78" s="62"/>
      <c r="AY78" s="62"/>
      <c r="AZ78" s="62"/>
      <c r="BA78" s="436"/>
      <c r="BB78" s="436"/>
      <c r="BC78" s="469"/>
      <c r="BD78" s="469"/>
      <c r="BE78" s="912"/>
    </row>
    <row r="79" spans="1:57" ht="15" customHeight="1" x14ac:dyDescent="0.2">
      <c r="A79" s="913" t="str">
        <f>' Original Budget Template'!A79</f>
        <v>A.1</v>
      </c>
      <c r="B79" s="4"/>
      <c r="C79" s="11" t="str">
        <f>' Original Budget Template'!C79</f>
        <v>Description - suboutputs/tasks/expense type</v>
      </c>
      <c r="D79" s="22"/>
      <c r="E79" s="1068"/>
      <c r="F79" s="1034">
        <f>+' Original Budget Template'!F79</f>
        <v>0</v>
      </c>
      <c r="G79" s="439">
        <f>SUM(O79,AA79,AJ79,AS79,BB79)</f>
        <v>0</v>
      </c>
      <c r="H79" s="439">
        <f>' Original Budget Template'!G79</f>
        <v>0</v>
      </c>
      <c r="I79" s="1035">
        <f>IF(ISERROR(IF($B$77=1,G79/$AA$3,G79/$AA$5)),0,(IF($B$77=1,G79/$AA$3,G79/$AA$5)))</f>
        <v>0</v>
      </c>
      <c r="J79" s="1034">
        <f>+' Original Budget Template'!L79</f>
        <v>0</v>
      </c>
      <c r="K79" s="440"/>
      <c r="L79" s="440"/>
      <c r="M79" s="440"/>
      <c r="N79" s="440"/>
      <c r="O79" s="1034">
        <f>SUM(K79:N79)</f>
        <v>0</v>
      </c>
      <c r="P79" s="441">
        <f>+O79-J79</f>
        <v>0</v>
      </c>
      <c r="Q79" s="459">
        <f>IF(ISERROR(P79/J79),0,P79/J79)</f>
        <v>0</v>
      </c>
      <c r="R79" s="590"/>
      <c r="S79" s="590"/>
      <c r="T79" s="469"/>
      <c r="U79" s="1105"/>
      <c r="V79" s="1128">
        <f>+' Original Budget Template'!N79</f>
        <v>0</v>
      </c>
      <c r="W79" s="366">
        <f>+' Original Budget Template'!O79</f>
        <v>0</v>
      </c>
      <c r="X79" s="366">
        <f>+' Original Budget Template'!P79</f>
        <v>0</v>
      </c>
      <c r="Y79" s="366">
        <f>+' Original Budget Template'!Q79</f>
        <v>0</v>
      </c>
      <c r="Z79" s="439">
        <f>+' Original Budget Template'!R79</f>
        <v>0</v>
      </c>
      <c r="AA79" s="439">
        <f>SUM(V79:Y79)</f>
        <v>0</v>
      </c>
      <c r="AB79" s="469"/>
      <c r="AC79" s="469"/>
      <c r="AD79" s="589"/>
      <c r="AE79" s="366">
        <f>+' Original Budget Template'!T79</f>
        <v>0</v>
      </c>
      <c r="AF79" s="366">
        <f>+' Original Budget Template'!U79</f>
        <v>0</v>
      </c>
      <c r="AG79" s="366">
        <f>+' Original Budget Template'!V79</f>
        <v>0</v>
      </c>
      <c r="AH79" s="366">
        <f>+' Original Budget Template'!W79</f>
        <v>0</v>
      </c>
      <c r="AI79" s="439">
        <f>+' Original Budget Template'!X79</f>
        <v>0</v>
      </c>
      <c r="AJ79" s="439">
        <f>SUM(AE79:AH79)</f>
        <v>0</v>
      </c>
      <c r="AK79" s="469"/>
      <c r="AL79" s="469"/>
      <c r="AM79" s="589"/>
      <c r="AN79" s="366">
        <f>+' Original Budget Template'!Z79</f>
        <v>0</v>
      </c>
      <c r="AO79" s="366">
        <f>+' Original Budget Template'!AA79</f>
        <v>0</v>
      </c>
      <c r="AP79" s="366">
        <f>+' Original Budget Template'!AB79</f>
        <v>0</v>
      </c>
      <c r="AQ79" s="366">
        <f>+' Original Budget Template'!AC79</f>
        <v>0</v>
      </c>
      <c r="AR79" s="439">
        <f>+' Original Budget Template'!AD79</f>
        <v>0</v>
      </c>
      <c r="AS79" s="439">
        <f>SUM(AN79:AQ79)</f>
        <v>0</v>
      </c>
      <c r="AT79" s="469"/>
      <c r="AU79" s="469"/>
      <c r="AV79" s="589"/>
      <c r="AW79" s="366">
        <f>+' Original Budget Template'!AF79</f>
        <v>0</v>
      </c>
      <c r="AX79" s="366">
        <f>+' Original Budget Template'!AG79</f>
        <v>0</v>
      </c>
      <c r="AY79" s="366">
        <f>+' Original Budget Template'!AH79</f>
        <v>0</v>
      </c>
      <c r="AZ79" s="366">
        <f>+' Original Budget Template'!AI79</f>
        <v>0</v>
      </c>
      <c r="BA79" s="439">
        <f>+' Original Budget Template'!AJ79</f>
        <v>0</v>
      </c>
      <c r="BB79" s="439">
        <f>SUM(AW79:AZ79)</f>
        <v>0</v>
      </c>
      <c r="BC79" s="469"/>
      <c r="BD79" s="469"/>
      <c r="BE79" s="914"/>
    </row>
    <row r="80" spans="1:57" ht="15" customHeight="1" x14ac:dyDescent="0.2">
      <c r="A80" s="913" t="str">
        <f>' Original Budget Template'!A80</f>
        <v>A.2</v>
      </c>
      <c r="B80" s="4"/>
      <c r="C80" s="11" t="str">
        <f>' Original Budget Template'!C80</f>
        <v>Description - suboutputs/tasks/expense type</v>
      </c>
      <c r="D80" s="22"/>
      <c r="E80" s="1068"/>
      <c r="F80" s="1034">
        <f>+' Original Budget Template'!F80</f>
        <v>0</v>
      </c>
      <c r="G80" s="439">
        <f>SUM(O80,AA80,AJ80,AS80,BB80)</f>
        <v>0</v>
      </c>
      <c r="H80" s="439">
        <f>' Original Budget Template'!G80</f>
        <v>0</v>
      </c>
      <c r="I80" s="1035">
        <f>IF(ISERROR(IF($B$77=1,G80/$AA$3,G80/$AA$5)),0,(IF($B$77=1,G80/$AA$3,G80/$AA$5)))</f>
        <v>0</v>
      </c>
      <c r="J80" s="1034">
        <f>+' Original Budget Template'!L80</f>
        <v>0</v>
      </c>
      <c r="K80" s="440"/>
      <c r="L80" s="440"/>
      <c r="M80" s="440"/>
      <c r="N80" s="440"/>
      <c r="O80" s="1034">
        <f>SUM(K80:N80)</f>
        <v>0</v>
      </c>
      <c r="P80" s="441">
        <f>+O80-J80</f>
        <v>0</v>
      </c>
      <c r="Q80" s="459">
        <f>IF(ISERROR(P80/J80),0,P80/J80)</f>
        <v>0</v>
      </c>
      <c r="R80" s="590"/>
      <c r="S80" s="590"/>
      <c r="T80" s="469"/>
      <c r="U80" s="1105"/>
      <c r="V80" s="1128">
        <f>+' Original Budget Template'!N80</f>
        <v>0</v>
      </c>
      <c r="W80" s="366">
        <f>+' Original Budget Template'!O80</f>
        <v>0</v>
      </c>
      <c r="X80" s="366">
        <f>+' Original Budget Template'!P80</f>
        <v>0</v>
      </c>
      <c r="Y80" s="366">
        <f>+' Original Budget Template'!Q80</f>
        <v>0</v>
      </c>
      <c r="Z80" s="439">
        <f>+' Original Budget Template'!R80</f>
        <v>0</v>
      </c>
      <c r="AA80" s="439">
        <f>SUM(V80:Y80)</f>
        <v>0</v>
      </c>
      <c r="AB80" s="469"/>
      <c r="AC80" s="469"/>
      <c r="AD80" s="589"/>
      <c r="AE80" s="366">
        <f>+' Original Budget Template'!T80</f>
        <v>0</v>
      </c>
      <c r="AF80" s="366">
        <f>+' Original Budget Template'!U80</f>
        <v>0</v>
      </c>
      <c r="AG80" s="366">
        <f>+' Original Budget Template'!V80</f>
        <v>0</v>
      </c>
      <c r="AH80" s="366">
        <f>+' Original Budget Template'!W80</f>
        <v>0</v>
      </c>
      <c r="AI80" s="439">
        <f>+' Original Budget Template'!X80</f>
        <v>0</v>
      </c>
      <c r="AJ80" s="439">
        <f>SUM(AE80:AH80)</f>
        <v>0</v>
      </c>
      <c r="AK80" s="469"/>
      <c r="AL80" s="469"/>
      <c r="AM80" s="589"/>
      <c r="AN80" s="366">
        <f>+' Original Budget Template'!Z80</f>
        <v>0</v>
      </c>
      <c r="AO80" s="366">
        <f>+' Original Budget Template'!AA80</f>
        <v>0</v>
      </c>
      <c r="AP80" s="366">
        <f>+' Original Budget Template'!AB80</f>
        <v>0</v>
      </c>
      <c r="AQ80" s="366">
        <f>+' Original Budget Template'!AC80</f>
        <v>0</v>
      </c>
      <c r="AR80" s="439">
        <f>+' Original Budget Template'!AD80</f>
        <v>0</v>
      </c>
      <c r="AS80" s="439">
        <f>SUM(AN80:AQ80)</f>
        <v>0</v>
      </c>
      <c r="AT80" s="469"/>
      <c r="AU80" s="469"/>
      <c r="AV80" s="589"/>
      <c r="AW80" s="366">
        <f>+' Original Budget Template'!AF80</f>
        <v>0</v>
      </c>
      <c r="AX80" s="366">
        <f>+' Original Budget Template'!AG80</f>
        <v>0</v>
      </c>
      <c r="AY80" s="366">
        <f>+' Original Budget Template'!AH80</f>
        <v>0</v>
      </c>
      <c r="AZ80" s="366">
        <f>+' Original Budget Template'!AI80</f>
        <v>0</v>
      </c>
      <c r="BA80" s="439">
        <f>+' Original Budget Template'!AJ80</f>
        <v>0</v>
      </c>
      <c r="BB80" s="439">
        <f>SUM(AW80:AZ80)</f>
        <v>0</v>
      </c>
      <c r="BC80" s="469"/>
      <c r="BD80" s="469"/>
      <c r="BE80" s="914"/>
    </row>
    <row r="81" spans="1:57" ht="15" customHeight="1" x14ac:dyDescent="0.2">
      <c r="A81" s="913" t="str">
        <f>' Original Budget Template'!A81</f>
        <v>A.3</v>
      </c>
      <c r="B81" s="4"/>
      <c r="C81" s="11" t="str">
        <f>' Original Budget Template'!C81</f>
        <v>Description - suboutputs/tasks/expense type</v>
      </c>
      <c r="D81" s="22"/>
      <c r="E81" s="1068"/>
      <c r="F81" s="1034">
        <f>+' Original Budget Template'!F81</f>
        <v>0</v>
      </c>
      <c r="G81" s="439">
        <f>SUM(O81,AA81,AJ81,AS81,BB81)</f>
        <v>0</v>
      </c>
      <c r="H81" s="439">
        <f>' Original Budget Template'!G81</f>
        <v>0</v>
      </c>
      <c r="I81" s="1035">
        <f>IF(ISERROR(IF($B$77=1,G81/$AA$3,G81/$AA$5)),0,(IF($B$77=1,G81/$AA$3,G81/$AA$5)))</f>
        <v>0</v>
      </c>
      <c r="J81" s="1034">
        <f>+' Original Budget Template'!L81</f>
        <v>0</v>
      </c>
      <c r="K81" s="440"/>
      <c r="L81" s="440"/>
      <c r="M81" s="440"/>
      <c r="N81" s="440"/>
      <c r="O81" s="1034">
        <f>SUM(K81:N81)</f>
        <v>0</v>
      </c>
      <c r="P81" s="441">
        <f>+O81-J81</f>
        <v>0</v>
      </c>
      <c r="Q81" s="459">
        <f>IF(ISERROR(P81/J81),0,P81/J81)</f>
        <v>0</v>
      </c>
      <c r="R81" s="590"/>
      <c r="S81" s="590"/>
      <c r="T81" s="469"/>
      <c r="U81" s="1105"/>
      <c r="V81" s="1128">
        <f>+' Original Budget Template'!N81</f>
        <v>0</v>
      </c>
      <c r="W81" s="366">
        <f>+' Original Budget Template'!O81</f>
        <v>0</v>
      </c>
      <c r="X81" s="366">
        <f>+' Original Budget Template'!P81</f>
        <v>0</v>
      </c>
      <c r="Y81" s="366">
        <f>+' Original Budget Template'!Q81</f>
        <v>0</v>
      </c>
      <c r="Z81" s="439">
        <f>+' Original Budget Template'!R81</f>
        <v>0</v>
      </c>
      <c r="AA81" s="439">
        <f>SUM(V81:Y81)</f>
        <v>0</v>
      </c>
      <c r="AB81" s="469"/>
      <c r="AC81" s="469"/>
      <c r="AD81" s="589"/>
      <c r="AE81" s="366">
        <f>+' Original Budget Template'!T81</f>
        <v>0</v>
      </c>
      <c r="AF81" s="366">
        <f>+' Original Budget Template'!U81</f>
        <v>0</v>
      </c>
      <c r="AG81" s="366">
        <f>+' Original Budget Template'!V81</f>
        <v>0</v>
      </c>
      <c r="AH81" s="366">
        <f>+' Original Budget Template'!W81</f>
        <v>0</v>
      </c>
      <c r="AI81" s="439">
        <f>+' Original Budget Template'!X81</f>
        <v>0</v>
      </c>
      <c r="AJ81" s="439">
        <f>SUM(AE81:AH81)</f>
        <v>0</v>
      </c>
      <c r="AK81" s="469"/>
      <c r="AL81" s="469"/>
      <c r="AM81" s="589"/>
      <c r="AN81" s="366">
        <f>+' Original Budget Template'!Z81</f>
        <v>0</v>
      </c>
      <c r="AO81" s="366">
        <f>+' Original Budget Template'!AA81</f>
        <v>0</v>
      </c>
      <c r="AP81" s="366">
        <f>+' Original Budget Template'!AB81</f>
        <v>0</v>
      </c>
      <c r="AQ81" s="366">
        <f>+' Original Budget Template'!AC81</f>
        <v>0</v>
      </c>
      <c r="AR81" s="439">
        <f>+' Original Budget Template'!AD81</f>
        <v>0</v>
      </c>
      <c r="AS81" s="439">
        <f>SUM(AN81:AQ81)</f>
        <v>0</v>
      </c>
      <c r="AT81" s="469"/>
      <c r="AU81" s="469"/>
      <c r="AV81" s="589"/>
      <c r="AW81" s="366">
        <f>+' Original Budget Template'!AF81</f>
        <v>0</v>
      </c>
      <c r="AX81" s="366">
        <f>+' Original Budget Template'!AG81</f>
        <v>0</v>
      </c>
      <c r="AY81" s="366">
        <f>+' Original Budget Template'!AH81</f>
        <v>0</v>
      </c>
      <c r="AZ81" s="366">
        <f>+' Original Budget Template'!AI81</f>
        <v>0</v>
      </c>
      <c r="BA81" s="439">
        <f>+' Original Budget Template'!AJ81</f>
        <v>0</v>
      </c>
      <c r="BB81" s="439">
        <f>SUM(AW81:AZ81)</f>
        <v>0</v>
      </c>
      <c r="BC81" s="469"/>
      <c r="BD81" s="469"/>
      <c r="BE81" s="914"/>
    </row>
    <row r="82" spans="1:57" ht="15" customHeight="1" x14ac:dyDescent="0.2">
      <c r="A82" s="913" t="str">
        <f>' Original Budget Template'!A82</f>
        <v>A.4</v>
      </c>
      <c r="B82" s="4"/>
      <c r="C82" s="419" t="str">
        <f>' Original Budget Template'!C82</f>
        <v>Description - suboutputs/tasks/expense type</v>
      </c>
      <c r="D82" s="30"/>
      <c r="E82" s="1071"/>
      <c r="F82" s="1034">
        <f>+' Original Budget Template'!F82</f>
        <v>0</v>
      </c>
      <c r="G82" s="439">
        <f>SUM(O82,AA82,AJ82,AS82,BB82)</f>
        <v>0</v>
      </c>
      <c r="H82" s="439">
        <f>' Original Budget Template'!G82</f>
        <v>0</v>
      </c>
      <c r="I82" s="1035">
        <f>IF(ISERROR(IF($B$77=1,G82/$AA$3,G82/$AA$5)),0,(IF($B$77=1,G82/$AA$3,G82/$AA$5)))</f>
        <v>0</v>
      </c>
      <c r="J82" s="1034">
        <f>+' Original Budget Template'!L82</f>
        <v>0</v>
      </c>
      <c r="K82" s="440"/>
      <c r="L82" s="440"/>
      <c r="M82" s="440"/>
      <c r="N82" s="440"/>
      <c r="O82" s="1034">
        <f>SUM(K82:N82)</f>
        <v>0</v>
      </c>
      <c r="P82" s="441">
        <f>+O82-J82</f>
        <v>0</v>
      </c>
      <c r="Q82" s="459">
        <f>IF(ISERROR(P82/J82),0,P82/J82)</f>
        <v>0</v>
      </c>
      <c r="R82" s="590"/>
      <c r="S82" s="590"/>
      <c r="T82" s="469"/>
      <c r="U82" s="1105"/>
      <c r="V82" s="1128">
        <f>+' Original Budget Template'!N82</f>
        <v>0</v>
      </c>
      <c r="W82" s="366">
        <f>+' Original Budget Template'!O82</f>
        <v>0</v>
      </c>
      <c r="X82" s="366">
        <f>+' Original Budget Template'!P82</f>
        <v>0</v>
      </c>
      <c r="Y82" s="366">
        <f>+' Original Budget Template'!Q82</f>
        <v>0</v>
      </c>
      <c r="Z82" s="439">
        <f>+' Original Budget Template'!R82</f>
        <v>0</v>
      </c>
      <c r="AA82" s="439">
        <f>SUM(V82:Y82)</f>
        <v>0</v>
      </c>
      <c r="AB82" s="469"/>
      <c r="AC82" s="469"/>
      <c r="AD82" s="589"/>
      <c r="AE82" s="366">
        <f>+' Original Budget Template'!T82</f>
        <v>0</v>
      </c>
      <c r="AF82" s="366">
        <f>+' Original Budget Template'!U82</f>
        <v>0</v>
      </c>
      <c r="AG82" s="366">
        <f>+' Original Budget Template'!V82</f>
        <v>0</v>
      </c>
      <c r="AH82" s="366">
        <f>+' Original Budget Template'!W82</f>
        <v>0</v>
      </c>
      <c r="AI82" s="439">
        <f>+' Original Budget Template'!X82</f>
        <v>0</v>
      </c>
      <c r="AJ82" s="439">
        <f>SUM(AE82:AH82)</f>
        <v>0</v>
      </c>
      <c r="AK82" s="469"/>
      <c r="AL82" s="469"/>
      <c r="AM82" s="589"/>
      <c r="AN82" s="366">
        <f>+' Original Budget Template'!Z82</f>
        <v>0</v>
      </c>
      <c r="AO82" s="366">
        <f>+' Original Budget Template'!AA82</f>
        <v>0</v>
      </c>
      <c r="AP82" s="366">
        <f>+' Original Budget Template'!AB82</f>
        <v>0</v>
      </c>
      <c r="AQ82" s="366">
        <f>+' Original Budget Template'!AC82</f>
        <v>0</v>
      </c>
      <c r="AR82" s="439">
        <f>+' Original Budget Template'!AD82</f>
        <v>0</v>
      </c>
      <c r="AS82" s="439">
        <f>SUM(AN82:AQ82)</f>
        <v>0</v>
      </c>
      <c r="AT82" s="469"/>
      <c r="AU82" s="469"/>
      <c r="AV82" s="589"/>
      <c r="AW82" s="366">
        <f>+' Original Budget Template'!AF82</f>
        <v>0</v>
      </c>
      <c r="AX82" s="366">
        <f>+' Original Budget Template'!AG82</f>
        <v>0</v>
      </c>
      <c r="AY82" s="366">
        <f>+' Original Budget Template'!AH82</f>
        <v>0</v>
      </c>
      <c r="AZ82" s="366">
        <f>+' Original Budget Template'!AI82</f>
        <v>0</v>
      </c>
      <c r="BA82" s="439">
        <f>+' Original Budget Template'!AJ82</f>
        <v>0</v>
      </c>
      <c r="BB82" s="439">
        <f>SUM(AW82:AZ82)</f>
        <v>0</v>
      </c>
      <c r="BC82" s="469"/>
      <c r="BD82" s="469"/>
      <c r="BE82" s="914"/>
    </row>
    <row r="83" spans="1:57" ht="15" customHeight="1" thickBot="1" x14ac:dyDescent="0.25">
      <c r="A83" s="913"/>
      <c r="B83" s="4"/>
      <c r="C83" s="11"/>
      <c r="D83" s="22"/>
      <c r="E83" s="1068"/>
      <c r="F83" s="1034"/>
      <c r="G83" s="439"/>
      <c r="H83" s="439"/>
      <c r="I83" s="1035"/>
      <c r="J83" s="1107"/>
      <c r="K83" s="443"/>
      <c r="L83" s="443"/>
      <c r="M83" s="443"/>
      <c r="N83" s="443"/>
      <c r="O83" s="1107"/>
      <c r="P83" s="441" t="s">
        <v>62</v>
      </c>
      <c r="Q83" s="77" t="s">
        <v>62</v>
      </c>
      <c r="R83" s="26"/>
      <c r="S83" s="26"/>
      <c r="T83" s="469"/>
      <c r="U83" s="1105"/>
      <c r="V83" s="1129"/>
      <c r="W83" s="39"/>
      <c r="X83" s="39"/>
      <c r="Y83" s="39"/>
      <c r="Z83" s="26"/>
      <c r="AA83" s="26"/>
      <c r="AB83" s="469"/>
      <c r="AC83" s="469"/>
      <c r="AD83" s="26"/>
      <c r="AE83" s="39"/>
      <c r="AF83" s="39"/>
      <c r="AG83" s="39"/>
      <c r="AH83" s="39"/>
      <c r="AI83" s="26"/>
      <c r="AJ83" s="26"/>
      <c r="AK83" s="469"/>
      <c r="AL83" s="469"/>
      <c r="AM83" s="26"/>
      <c r="AN83" s="39"/>
      <c r="AO83" s="39"/>
      <c r="AP83" s="39"/>
      <c r="AQ83" s="39"/>
      <c r="AR83" s="26"/>
      <c r="AS83" s="26"/>
      <c r="AT83" s="469"/>
      <c r="AU83" s="469"/>
      <c r="AV83" s="26"/>
      <c r="AW83" s="39"/>
      <c r="AX83" s="39"/>
      <c r="AY83" s="39"/>
      <c r="AZ83" s="39"/>
      <c r="BA83" s="26"/>
      <c r="BB83" s="26"/>
      <c r="BC83" s="469"/>
      <c r="BD83" s="469"/>
      <c r="BE83" s="916"/>
    </row>
    <row r="84" spans="1:57" ht="16.149999999999999" customHeight="1" thickTop="1" thickBot="1" x14ac:dyDescent="0.25">
      <c r="A84" s="894"/>
      <c r="B84" s="1296">
        <v>1</v>
      </c>
      <c r="C84" s="1321" t="s">
        <v>357</v>
      </c>
      <c r="D84" s="267"/>
      <c r="E84" s="1072"/>
      <c r="F84" s="1040">
        <f>+' Original Budget Template'!F84</f>
        <v>0</v>
      </c>
      <c r="G84" s="1041">
        <f t="shared" ref="G84:M85" si="0">SUMIF($B$12:$B$83,$B84,G$12:G$83)</f>
        <v>0</v>
      </c>
      <c r="H84" s="445"/>
      <c r="I84" s="1041"/>
      <c r="J84" s="1040">
        <f>+' Original Budget Template'!L84</f>
        <v>0</v>
      </c>
      <c r="K84" s="1040">
        <f t="shared" si="0"/>
        <v>0</v>
      </c>
      <c r="L84" s="1040">
        <f t="shared" si="0"/>
        <v>0</v>
      </c>
      <c r="M84" s="1040">
        <f t="shared" si="0"/>
        <v>0</v>
      </c>
      <c r="N84" s="1040">
        <f>SUMIF($B$12:$B$83,$B84,N$12:N$83)</f>
        <v>0</v>
      </c>
      <c r="O84" s="1040">
        <f>SUMIF($B$12:$B$83,$B84,O$12:O$83)</f>
        <v>0</v>
      </c>
      <c r="P84" s="444">
        <f>+O84-J84</f>
        <v>0</v>
      </c>
      <c r="Q84" s="456">
        <f>IF(ISERROR(P84/J84),0,P84/J84)</f>
        <v>0</v>
      </c>
      <c r="R84" s="425"/>
      <c r="S84" s="425"/>
      <c r="T84" s="425"/>
      <c r="U84" s="921"/>
      <c r="V84" s="1131">
        <f t="shared" ref="V84:Y85" si="1">SUMIF($B$12:$B$83,$B84,V$12:V$83)</f>
        <v>0</v>
      </c>
      <c r="W84" s="631">
        <f t="shared" si="1"/>
        <v>0</v>
      </c>
      <c r="X84" s="631">
        <f t="shared" si="1"/>
        <v>0</v>
      </c>
      <c r="Y84" s="632">
        <f t="shared" si="1"/>
        <v>0</v>
      </c>
      <c r="Z84" s="444">
        <f>+' Original Budget Template'!R84</f>
        <v>0</v>
      </c>
      <c r="AA84" s="444">
        <f>SUMIF($B$12:$B$83,$B84,AA$12:AA$83)</f>
        <v>0</v>
      </c>
      <c r="AB84" s="425"/>
      <c r="AC84" s="425"/>
      <c r="AD84" s="425"/>
      <c r="AE84" s="630">
        <f>SUM(AE13,AE20,AE27,AE34,AE41,AE48,AE55,AE62,AE69,AE77)</f>
        <v>0</v>
      </c>
      <c r="AF84" s="631">
        <f t="shared" ref="AF84:AJ85" si="2">SUMIF($B$12:$B$83,$B84,AF$12:AF$83)</f>
        <v>0</v>
      </c>
      <c r="AG84" s="631">
        <f t="shared" si="2"/>
        <v>0</v>
      </c>
      <c r="AH84" s="632">
        <f t="shared" si="2"/>
        <v>0</v>
      </c>
      <c r="AI84" s="444">
        <f>+' Original Budget Template'!X84</f>
        <v>0</v>
      </c>
      <c r="AJ84" s="444">
        <f t="shared" si="2"/>
        <v>0</v>
      </c>
      <c r="AK84" s="425"/>
      <c r="AL84" s="425"/>
      <c r="AM84" s="425"/>
      <c r="AN84" s="630">
        <f t="shared" ref="AN84:AQ85" si="3">SUMIF($B$12:$B$83,$B84,AN$12:AN$83)</f>
        <v>0</v>
      </c>
      <c r="AO84" s="631">
        <f t="shared" si="3"/>
        <v>0</v>
      </c>
      <c r="AP84" s="631">
        <f t="shared" si="3"/>
        <v>0</v>
      </c>
      <c r="AQ84" s="632">
        <f t="shared" si="3"/>
        <v>0</v>
      </c>
      <c r="AR84" s="444">
        <f>+' Original Budget Template'!AD84</f>
        <v>0</v>
      </c>
      <c r="AS84" s="444">
        <f>SUM(AS13,AS20,AS27,AS34,AS41,AS48,AS55,AS62,AS69,AS77)</f>
        <v>0</v>
      </c>
      <c r="AT84" s="425"/>
      <c r="AU84" s="425"/>
      <c r="AV84" s="425"/>
      <c r="AW84" s="630">
        <f t="shared" ref="AW84:AZ85" si="4">SUMIF($B$12:$B$83,$B84,AW$12:AW$83)</f>
        <v>0</v>
      </c>
      <c r="AX84" s="631">
        <f t="shared" si="4"/>
        <v>0</v>
      </c>
      <c r="AY84" s="631">
        <f t="shared" si="4"/>
        <v>0</v>
      </c>
      <c r="AZ84" s="632">
        <f t="shared" si="4"/>
        <v>0</v>
      </c>
      <c r="BA84" s="444">
        <f>+' Original Budget Template'!AJ84</f>
        <v>0</v>
      </c>
      <c r="BB84" s="444">
        <f>SUM(BB13,BB20,BB27,BB34,BB41,BB48,BB55,BB62,BB69,BB77)</f>
        <v>0</v>
      </c>
      <c r="BC84" s="425"/>
      <c r="BD84" s="425"/>
      <c r="BE84" s="921"/>
    </row>
    <row r="85" spans="1:57" ht="16.149999999999999" customHeight="1" thickTop="1" thickBot="1" x14ac:dyDescent="0.25">
      <c r="A85" s="894"/>
      <c r="B85" s="1296">
        <v>2</v>
      </c>
      <c r="C85" s="1325" t="s">
        <v>358</v>
      </c>
      <c r="D85" s="1326"/>
      <c r="E85" s="1327"/>
      <c r="F85" s="1040">
        <f>+' Original Budget Template'!F85</f>
        <v>0</v>
      </c>
      <c r="G85" s="1331">
        <f t="shared" si="0"/>
        <v>0</v>
      </c>
      <c r="H85" s="1330"/>
      <c r="I85" s="1331"/>
      <c r="J85" s="1328">
        <f>+' Original Budget Template'!L85</f>
        <v>0</v>
      </c>
      <c r="K85" s="1332">
        <f t="shared" si="0"/>
        <v>0</v>
      </c>
      <c r="L85" s="1332">
        <f t="shared" si="0"/>
        <v>0</v>
      </c>
      <c r="M85" s="1332">
        <f t="shared" si="0"/>
        <v>0</v>
      </c>
      <c r="N85" s="1332">
        <f>SUMIF($B$12:$B$83,$B85,N$12:N$83)</f>
        <v>0</v>
      </c>
      <c r="O85" s="1332">
        <f>SUMIF($B$12:$B$83,$B85,O$12:O$83)</f>
        <v>0</v>
      </c>
      <c r="P85" s="1329">
        <f>+O85-J85</f>
        <v>0</v>
      </c>
      <c r="Q85" s="1333">
        <f>IF(ISERROR(P85/J85),0,P85/J85)</f>
        <v>0</v>
      </c>
      <c r="R85" s="1334"/>
      <c r="S85" s="1334"/>
      <c r="T85" s="1334"/>
      <c r="U85" s="1335"/>
      <c r="V85" s="1336">
        <f t="shared" si="1"/>
        <v>0</v>
      </c>
      <c r="W85" s="1337">
        <f t="shared" si="1"/>
        <v>0</v>
      </c>
      <c r="X85" s="1337">
        <f t="shared" si="1"/>
        <v>0</v>
      </c>
      <c r="Y85" s="1338">
        <f t="shared" si="1"/>
        <v>0</v>
      </c>
      <c r="Z85" s="1329">
        <f>+' Original Budget Template'!R85</f>
        <v>0</v>
      </c>
      <c r="AA85" s="1329">
        <f>SUMIF($B$12:$B$83,$B85,AA$12:AA$83)</f>
        <v>0</v>
      </c>
      <c r="AB85" s="1334"/>
      <c r="AC85" s="1334"/>
      <c r="AD85" s="1334"/>
      <c r="AE85" s="1339"/>
      <c r="AF85" s="1337">
        <f t="shared" si="2"/>
        <v>0</v>
      </c>
      <c r="AG85" s="1337">
        <f t="shared" si="2"/>
        <v>0</v>
      </c>
      <c r="AH85" s="1338">
        <f t="shared" si="2"/>
        <v>0</v>
      </c>
      <c r="AI85" s="1329">
        <f>+' Original Budget Template'!X85</f>
        <v>0</v>
      </c>
      <c r="AJ85" s="1329">
        <f t="shared" si="2"/>
        <v>0</v>
      </c>
      <c r="AK85" s="1334"/>
      <c r="AL85" s="1334"/>
      <c r="AM85" s="1334"/>
      <c r="AN85" s="1339">
        <f t="shared" si="3"/>
        <v>0</v>
      </c>
      <c r="AO85" s="1337">
        <f t="shared" si="3"/>
        <v>0</v>
      </c>
      <c r="AP85" s="1337">
        <f t="shared" si="3"/>
        <v>0</v>
      </c>
      <c r="AQ85" s="1338">
        <f t="shared" si="3"/>
        <v>0</v>
      </c>
      <c r="AR85" s="1329">
        <f>+' Original Budget Template'!AD85</f>
        <v>0</v>
      </c>
      <c r="AS85" s="1329"/>
      <c r="AT85" s="1334"/>
      <c r="AU85" s="1334"/>
      <c r="AV85" s="1334"/>
      <c r="AW85" s="1339">
        <f t="shared" si="4"/>
        <v>0</v>
      </c>
      <c r="AX85" s="1337">
        <f t="shared" si="4"/>
        <v>0</v>
      </c>
      <c r="AY85" s="1337">
        <f t="shared" si="4"/>
        <v>0</v>
      </c>
      <c r="AZ85" s="1338">
        <f t="shared" si="4"/>
        <v>0</v>
      </c>
      <c r="BA85" s="1329">
        <f>+' Original Budget Template'!AJ85</f>
        <v>0</v>
      </c>
      <c r="BB85" s="1329"/>
      <c r="BC85" s="1334"/>
      <c r="BD85" s="1334"/>
      <c r="BE85" s="1335"/>
    </row>
    <row r="86" spans="1:57" s="9" customFormat="1" ht="30" thickTop="1" thickBot="1" x14ac:dyDescent="0.25">
      <c r="A86" s="1349"/>
      <c r="B86" s="1348"/>
      <c r="C86" s="1323" t="s">
        <v>273</v>
      </c>
      <c r="D86" s="1272"/>
      <c r="E86" s="1273"/>
      <c r="F86" s="1275"/>
      <c r="G86" s="1275"/>
      <c r="H86" s="1275">
        <f>SUM(H13,H20,H27,H34,H41,H48,H55,H62,H69,H77)</f>
        <v>0</v>
      </c>
      <c r="I86" s="1276">
        <f>SUM(I13,I20,I27,I34,I41,I48,I55,I62,I69,I77)</f>
        <v>0</v>
      </c>
      <c r="J86" s="1274">
        <f>+' Original Budget Template'!L86</f>
        <v>0</v>
      </c>
      <c r="K86" s="1277"/>
      <c r="L86" s="1277"/>
      <c r="M86" s="1277"/>
      <c r="N86" s="1277"/>
      <c r="O86" s="1324"/>
      <c r="P86" s="1275">
        <f>+O86-J86</f>
        <v>0</v>
      </c>
      <c r="Q86" s="1278"/>
      <c r="R86" s="1278"/>
      <c r="S86" s="1278"/>
      <c r="T86" s="1278"/>
      <c r="U86" s="1279"/>
      <c r="V86" s="1280">
        <f>IF(ISERROR(V84/$AA$3),0,V84/$AA$3)+IF(ISERROR(V85/$AA$5),0,V85/$AA$5)</f>
        <v>0</v>
      </c>
      <c r="W86" s="1281">
        <f>IF(ISERROR(W84/$AA$3),0,W84/$AA$3)+IF(ISERROR(W85/$AA$5),0,W85/$AA$5)</f>
        <v>0</v>
      </c>
      <c r="X86" s="1281">
        <f>IF(ISERROR(X84/$AA$3),0,X84/$AA$3)+IF(ISERROR(X85/$AA$5),0,X85/$AA$5)</f>
        <v>0</v>
      </c>
      <c r="Y86" s="1282">
        <f>IF(ISERROR(Y84/$AA$3),0,Y84/$AA$3)+IF(ISERROR(Y85/$AA$5),0,Y85/$AA$5)</f>
        <v>0</v>
      </c>
      <c r="Z86" s="1275">
        <f>+' Original Budget Template'!R86</f>
        <v>0</v>
      </c>
      <c r="AA86" s="1275">
        <f>IF(ISERROR(AA84/$AA$3),0,AA84/$AA$3)+IF(ISERROR(AA85/$AA$5),0,AA85/$AA$5)</f>
        <v>0</v>
      </c>
      <c r="AB86" s="1278"/>
      <c r="AC86" s="1278"/>
      <c r="AD86" s="1278"/>
      <c r="AE86" s="1283">
        <f>IF(ISERROR(AE84/$AA$3),0,AE84/$AA$3)+IF(ISERROR(AE85/$AA$5),0,AE85/$AA$5)</f>
        <v>0</v>
      </c>
      <c r="AF86" s="1281">
        <f>IF(ISERROR(AF84/$AA$3),0,AF84/$AA$3)+IF(ISERROR(AF85/$AA$5),0,AF85/$AA$5)</f>
        <v>0</v>
      </c>
      <c r="AG86" s="1281">
        <f>IF(ISERROR(AG84/$AA$3),0,AG84/$AA$3)+IF(ISERROR(AG85/$AA$5),0,AG85/$AA$5)</f>
        <v>0</v>
      </c>
      <c r="AH86" s="1282">
        <f>IF(ISERROR(AH84/$AA$3),0,AH84/$AA$3)+IF(ISERROR(AH85/$AA$5),0,AH85/$AA$5)</f>
        <v>0</v>
      </c>
      <c r="AI86" s="1275">
        <f>+' Original Budget Template'!X86</f>
        <v>0</v>
      </c>
      <c r="AJ86" s="1275">
        <f>IF(ISERROR(AJ84/$AA$3),0,AJ84/$AA$3)+IF(ISERROR(AJ85/$AA$5),0,AJ85/$AA$5)</f>
        <v>0</v>
      </c>
      <c r="AK86" s="1278"/>
      <c r="AL86" s="1278"/>
      <c r="AM86" s="1278"/>
      <c r="AN86" s="1283">
        <f>IF(ISERROR(AN84/$AA$3),0,AN84/$AA$3)+IF(ISERROR(AN85/$AA$5),0,AN85/$AA$5)</f>
        <v>0</v>
      </c>
      <c r="AO86" s="1281">
        <f>IF(ISERROR(AO84/$AA$3),0,AO84/$AA$3)+IF(ISERROR(AO85/$AA$5),0,AO85/$AA$5)</f>
        <v>0</v>
      </c>
      <c r="AP86" s="1281">
        <f>IF(ISERROR(AP84/$AA$3),0,AP84/$AA$3)+IF(ISERROR(AP85/$AA$5),0,AP85/$AA$5)</f>
        <v>0</v>
      </c>
      <c r="AQ86" s="1282">
        <f>IF(ISERROR(AQ84/$AA$3),0,AQ84/$AA$3)+IF(ISERROR(AQ85/$AA$5),0,AQ85/$AA$5)</f>
        <v>0</v>
      </c>
      <c r="AR86" s="1275">
        <f>+' Original Budget Template'!AD86</f>
        <v>0</v>
      </c>
      <c r="AS86" s="1275">
        <f>IF(ISERROR(AS84/$AA$3),0,AS84/$AA$3)+IF(ISERROR(AS85/$AA$5),0,AS85/$AA$5)</f>
        <v>0</v>
      </c>
      <c r="AT86" s="1278"/>
      <c r="AU86" s="1278"/>
      <c r="AV86" s="1278"/>
      <c r="AW86" s="1283">
        <f>IF(ISERROR(AW84/$AA$3),0,AW84/$AA$3)+IF(ISERROR(AW85/$AA$5),0,AW85/$AA$5)</f>
        <v>0</v>
      </c>
      <c r="AX86" s="1281">
        <f>IF(ISERROR(AX84/$AA$3),0,AX84/$AA$3)+IF(ISERROR(AX85/$AA$5),0,AX85/$AA$5)</f>
        <v>0</v>
      </c>
      <c r="AY86" s="1281">
        <f>IF(ISERROR(AY84/$AA$3),0,AY84/$AA$3)+IF(ISERROR(AY85/$AA$5),0,AY85/$AA$5)</f>
        <v>0</v>
      </c>
      <c r="AZ86" s="1282">
        <f>IF(ISERROR(AZ84/$AA$3),0,AZ84/$AA$3)+IF(ISERROR(AZ85/$AA$5),0,AZ85/$AA$5)</f>
        <v>0</v>
      </c>
      <c r="BA86" s="1275">
        <f>+' Original Budget Template'!AJ86</f>
        <v>0</v>
      </c>
      <c r="BB86" s="1275">
        <f>IF(ISERROR(BB84/$AA$3),0,BB84/$AA$3)+IF(ISERROR(BB85/$AA$5),0,BB85/$AA$5)</f>
        <v>0</v>
      </c>
      <c r="BC86" s="1278"/>
      <c r="BD86" s="1278"/>
      <c r="BE86" s="1279"/>
    </row>
    <row r="87" spans="1:57" ht="5.25" customHeight="1" thickTop="1" x14ac:dyDescent="0.2">
      <c r="A87" s="220"/>
      <c r="B87" s="1297"/>
      <c r="C87" s="225"/>
      <c r="D87" s="244"/>
      <c r="E87" s="1074"/>
      <c r="F87" s="1043"/>
      <c r="G87" s="447"/>
      <c r="H87" s="447"/>
      <c r="I87" s="1044"/>
      <c r="J87" s="1108"/>
      <c r="K87" s="1266"/>
      <c r="L87" s="1266"/>
      <c r="M87" s="1266"/>
      <c r="N87" s="1266"/>
      <c r="O87" s="448"/>
      <c r="P87" s="449"/>
      <c r="Q87" s="420"/>
      <c r="R87" s="403"/>
      <c r="S87" s="403"/>
      <c r="T87" s="470"/>
      <c r="U87" s="1109"/>
      <c r="V87" s="1133"/>
      <c r="W87" s="637"/>
      <c r="X87" s="637"/>
      <c r="Y87" s="638"/>
      <c r="Z87" s="403"/>
      <c r="AA87" s="50"/>
      <c r="AB87" s="470"/>
      <c r="AC87" s="476"/>
      <c r="AD87" s="403"/>
      <c r="AE87" s="636"/>
      <c r="AF87" s="637"/>
      <c r="AG87" s="637"/>
      <c r="AH87" s="638"/>
      <c r="AI87" s="403"/>
      <c r="AJ87" s="50"/>
      <c r="AK87" s="470"/>
      <c r="AL87" s="476"/>
      <c r="AM87" s="403"/>
      <c r="AN87" s="636"/>
      <c r="AO87" s="637"/>
      <c r="AP87" s="637"/>
      <c r="AQ87" s="638"/>
      <c r="AR87" s="403"/>
      <c r="AS87" s="50"/>
      <c r="AT87" s="470"/>
      <c r="AU87" s="476"/>
      <c r="AV87" s="403"/>
      <c r="AW87" s="636"/>
      <c r="AX87" s="637"/>
      <c r="AY87" s="637"/>
      <c r="AZ87" s="638"/>
      <c r="BA87" s="403"/>
      <c r="BB87" s="50"/>
      <c r="BC87" s="470"/>
      <c r="BD87" s="476"/>
      <c r="BE87" s="923"/>
    </row>
    <row r="88" spans="1:57" ht="15" customHeight="1" x14ac:dyDescent="0.2">
      <c r="A88" s="587" t="s">
        <v>267</v>
      </c>
      <c r="B88" s="1314"/>
      <c r="C88" s="588" t="s">
        <v>268</v>
      </c>
      <c r="D88" s="199"/>
      <c r="E88" s="1075"/>
      <c r="F88" s="1043"/>
      <c r="G88" s="447"/>
      <c r="H88" s="447"/>
      <c r="I88" s="1044"/>
      <c r="J88" s="1108"/>
      <c r="K88" s="452"/>
      <c r="L88" s="452"/>
      <c r="M88" s="452"/>
      <c r="N88" s="452"/>
      <c r="O88" s="245" t="s">
        <v>162</v>
      </c>
      <c r="P88" s="449"/>
      <c r="Q88" s="420"/>
      <c r="R88" s="403"/>
      <c r="S88" s="403"/>
      <c r="T88" s="470"/>
      <c r="U88" s="1109"/>
      <c r="V88" s="1134" t="s">
        <v>162</v>
      </c>
      <c r="W88" s="640" t="s">
        <v>162</v>
      </c>
      <c r="X88" s="640" t="s">
        <v>162</v>
      </c>
      <c r="Y88" s="641" t="s">
        <v>162</v>
      </c>
      <c r="Z88" s="245" t="s">
        <v>162</v>
      </c>
      <c r="AA88" s="245" t="s">
        <v>162</v>
      </c>
      <c r="AB88" s="470"/>
      <c r="AC88" s="476"/>
      <c r="AD88" s="403"/>
      <c r="AE88" s="639" t="s">
        <v>162</v>
      </c>
      <c r="AF88" s="640" t="s">
        <v>162</v>
      </c>
      <c r="AG88" s="640" t="s">
        <v>162</v>
      </c>
      <c r="AH88" s="641" t="s">
        <v>162</v>
      </c>
      <c r="AI88" s="245" t="s">
        <v>162</v>
      </c>
      <c r="AJ88" s="245" t="s">
        <v>162</v>
      </c>
      <c r="AK88" s="470"/>
      <c r="AL88" s="476"/>
      <c r="AM88" s="403"/>
      <c r="AN88" s="639" t="s">
        <v>162</v>
      </c>
      <c r="AO88" s="640" t="s">
        <v>162</v>
      </c>
      <c r="AP88" s="640" t="s">
        <v>162</v>
      </c>
      <c r="AQ88" s="641" t="s">
        <v>162</v>
      </c>
      <c r="AR88" s="245" t="s">
        <v>162</v>
      </c>
      <c r="AS88" s="245" t="s">
        <v>162</v>
      </c>
      <c r="AT88" s="470"/>
      <c r="AU88" s="476"/>
      <c r="AV88" s="403"/>
      <c r="AW88" s="639" t="s">
        <v>162</v>
      </c>
      <c r="AX88" s="640" t="s">
        <v>162</v>
      </c>
      <c r="AY88" s="640" t="s">
        <v>162</v>
      </c>
      <c r="AZ88" s="641" t="s">
        <v>162</v>
      </c>
      <c r="BA88" s="245" t="s">
        <v>162</v>
      </c>
      <c r="BB88" s="245" t="s">
        <v>162</v>
      </c>
      <c r="BC88" s="470"/>
      <c r="BD88" s="476"/>
      <c r="BE88" s="923"/>
    </row>
    <row r="89" spans="1:57" x14ac:dyDescent="0.2">
      <c r="A89" s="338" t="str">
        <f>' Original Budget Template'!A89</f>
        <v>B</v>
      </c>
      <c r="B89" s="1311">
        <f>' Original Budget Template'!B89</f>
        <v>1</v>
      </c>
      <c r="C89" s="428" t="str">
        <f>' Original Budget Template'!C89</f>
        <v>Indirect management costs in country (FXD)</v>
      </c>
      <c r="D89" s="429">
        <f>' Original Budget Template'!D89</f>
        <v>0</v>
      </c>
      <c r="E89" s="1076">
        <f>' Original Budget Template'!E89</f>
        <v>0</v>
      </c>
      <c r="F89" s="1030">
        <f>SUM(F90:F95)</f>
        <v>0</v>
      </c>
      <c r="G89" s="434">
        <f>SUM(O89,AA89,AJ89,AS89,BB89)</f>
        <v>0</v>
      </c>
      <c r="H89" s="434">
        <f>' Original Budget Template'!G89</f>
        <v>0</v>
      </c>
      <c r="I89" s="1031">
        <f>SUM(I90:I95)</f>
        <v>0</v>
      </c>
      <c r="J89" s="1038">
        <f>+' Original Budget Template'!L89</f>
        <v>0</v>
      </c>
      <c r="K89" s="1030">
        <f>SUM(K91:K95)</f>
        <v>0</v>
      </c>
      <c r="L89" s="1030">
        <f>SUM(L91:L95)</f>
        <v>0</v>
      </c>
      <c r="M89" s="1030">
        <f>SUM(M91:M95)</f>
        <v>0</v>
      </c>
      <c r="N89" s="1030">
        <f>SUM(N91:N95)</f>
        <v>0</v>
      </c>
      <c r="O89" s="1030">
        <f>SUM(O91:O95)</f>
        <v>0</v>
      </c>
      <c r="P89" s="435">
        <f>+O89-J89</f>
        <v>0</v>
      </c>
      <c r="Q89" s="460">
        <f>IF(ISERROR(P89/J89),0,P89/J89)</f>
        <v>0</v>
      </c>
      <c r="R89" s="412"/>
      <c r="S89" s="412"/>
      <c r="T89" s="468">
        <f>+' Original Budget Template'!M89</f>
        <v>0</v>
      </c>
      <c r="U89" s="1104">
        <f>IF(ISERROR(O89/G89),0,O89/G89)</f>
        <v>0</v>
      </c>
      <c r="V89" s="1135">
        <f>SUM(V91:V95)</f>
        <v>0</v>
      </c>
      <c r="W89" s="665">
        <f>SUM(W91:W95)</f>
        <v>0</v>
      </c>
      <c r="X89" s="665">
        <f>SUM(X91:X95)</f>
        <v>0</v>
      </c>
      <c r="Y89" s="666">
        <f>SUM(Y91:Y95)</f>
        <v>0</v>
      </c>
      <c r="Z89" s="464">
        <f>+' Original Budget Template'!R89</f>
        <v>0</v>
      </c>
      <c r="AA89" s="464">
        <f>SUM(AA91:AA94)</f>
        <v>0</v>
      </c>
      <c r="AB89" s="472">
        <f>IF(ISERROR((+Z89+J89)/F89),0,(+Z89+J89)/F89)</f>
        <v>0</v>
      </c>
      <c r="AC89" s="472">
        <f>IF(ISERROR((+AA89+O89)/G89),0,(+AA89+O89)/G89)</f>
        <v>0</v>
      </c>
      <c r="AD89" s="413"/>
      <c r="AE89" s="667">
        <f>SUM(AE91:AE95)</f>
        <v>0</v>
      </c>
      <c r="AF89" s="668">
        <f>SUM(AF91:AF95)</f>
        <v>0</v>
      </c>
      <c r="AG89" s="668">
        <f>SUM(AG91:AG95)</f>
        <v>0</v>
      </c>
      <c r="AH89" s="668">
        <f>SUM(AH91:AH95)</f>
        <v>0</v>
      </c>
      <c r="AI89" s="464">
        <f>+' Original Budget Template'!X89</f>
        <v>0</v>
      </c>
      <c r="AJ89" s="464">
        <f>SUM(AJ91:AJ94)</f>
        <v>0</v>
      </c>
      <c r="AK89" s="472">
        <f>IF(ISERROR((+AI89+Z89+J89)/F89),0,(+AI89+Z89+J89)/F89)</f>
        <v>0</v>
      </c>
      <c r="AL89" s="472">
        <f>IF(ISERROR((+AJ89+O89+AA89)/G89),0,(+AJ89+O89+AA89)/G89)</f>
        <v>0</v>
      </c>
      <c r="AM89" s="413"/>
      <c r="AN89" s="667">
        <f>SUM(AN91:AN95)</f>
        <v>0</v>
      </c>
      <c r="AO89" s="668">
        <f>SUM(AO91:AO95)</f>
        <v>0</v>
      </c>
      <c r="AP89" s="668">
        <f>SUM(AP91:AP95)</f>
        <v>0</v>
      </c>
      <c r="AQ89" s="668">
        <f>SUM(AQ91:AQ95)</f>
        <v>0</v>
      </c>
      <c r="AR89" s="464">
        <f>+' Original Budget Template'!AD89</f>
        <v>0</v>
      </c>
      <c r="AS89" s="464">
        <f>SUM(AS91:AS94)</f>
        <v>0</v>
      </c>
      <c r="AT89" s="472">
        <f>IF(ISERROR((+$AR89+$AI89+$Z89+$J89)/$F89),0,(+$AR89+$AI89+$Z89+$J89)/$F89)</f>
        <v>0</v>
      </c>
      <c r="AU89" s="472">
        <f>IF(ISERROR((+$AS89+$AJ89+$AA89+$O89)/$G89),0,(+$AS89+$AJ89+$AA89+$O89)/$G89)</f>
        <v>0</v>
      </c>
      <c r="AV89" s="413"/>
      <c r="AW89" s="667">
        <f>SUM(AW91:AW95)</f>
        <v>0</v>
      </c>
      <c r="AX89" s="668">
        <f>SUM(AX91:AX95)</f>
        <v>0</v>
      </c>
      <c r="AY89" s="668">
        <f>SUM(AY91:AY95)</f>
        <v>0</v>
      </c>
      <c r="AZ89" s="668">
        <f>SUM(AZ91:AZ95)</f>
        <v>0</v>
      </c>
      <c r="BA89" s="464">
        <f>+' Original Budget Template'!AJ89</f>
        <v>0</v>
      </c>
      <c r="BB89" s="464">
        <f>SUM(BB91:BB94)</f>
        <v>0</v>
      </c>
      <c r="BC89" s="472">
        <f>IF(ISERROR((+$BA89+$AR89+$AI89+$Z89+$J89)/$F89),0,(+$BA89+$AR89+$AI89+$Z89+$J89)/$F89)</f>
        <v>0</v>
      </c>
      <c r="BD89" s="472">
        <f>IF(ISERROR(($BB89+$AS89+$AJ89+$AA89+$O89)/$G89),0,($BB89+$AS89+$AJ89+$AA89+$O89)/$G89)</f>
        <v>0</v>
      </c>
      <c r="BE89" s="918"/>
    </row>
    <row r="90" spans="1:57" ht="38.25" x14ac:dyDescent="0.2">
      <c r="A90" s="217"/>
      <c r="B90" s="1312"/>
      <c r="C90" s="1258" t="str">
        <f>' Original Budget Template'!C90</f>
        <v>Under each sub-output, provide a detailed description of what resources will be used to deliver the outputs:</v>
      </c>
      <c r="D90" s="186"/>
      <c r="E90" s="1077"/>
      <c r="F90" s="1032"/>
      <c r="G90" s="437"/>
      <c r="H90" s="437"/>
      <c r="I90" s="1033"/>
      <c r="J90" s="1039"/>
      <c r="K90" s="437"/>
      <c r="L90" s="437"/>
      <c r="M90" s="437"/>
      <c r="N90" s="437"/>
      <c r="O90" s="1032"/>
      <c r="P90" s="441"/>
      <c r="Q90" s="458"/>
      <c r="R90" s="414"/>
      <c r="S90" s="414"/>
      <c r="T90" s="469"/>
      <c r="U90" s="1105"/>
      <c r="V90" s="1136"/>
      <c r="W90" s="643"/>
      <c r="X90" s="643"/>
      <c r="Y90" s="644"/>
      <c r="Z90" s="436"/>
      <c r="AA90" s="436"/>
      <c r="AB90" s="469"/>
      <c r="AC90" s="469"/>
      <c r="AD90" s="481"/>
      <c r="AE90" s="642"/>
      <c r="AF90" s="643"/>
      <c r="AG90" s="643"/>
      <c r="AH90" s="644"/>
      <c r="AI90" s="436"/>
      <c r="AJ90" s="436"/>
      <c r="AK90" s="469"/>
      <c r="AL90" s="469"/>
      <c r="AM90" s="481"/>
      <c r="AN90" s="642"/>
      <c r="AO90" s="643"/>
      <c r="AP90" s="643"/>
      <c r="AQ90" s="644"/>
      <c r="AR90" s="436"/>
      <c r="AS90" s="436"/>
      <c r="AT90" s="469"/>
      <c r="AU90" s="469"/>
      <c r="AV90" s="481"/>
      <c r="AW90" s="642"/>
      <c r="AX90" s="643"/>
      <c r="AY90" s="643"/>
      <c r="AZ90" s="644"/>
      <c r="BA90" s="436"/>
      <c r="BB90" s="436"/>
      <c r="BC90" s="469"/>
      <c r="BD90" s="469"/>
      <c r="BE90" s="912"/>
    </row>
    <row r="91" spans="1:57" ht="15" customHeight="1" x14ac:dyDescent="0.2">
      <c r="A91" s="220" t="str">
        <f>' Original Budget Template'!A91</f>
        <v>B.1</v>
      </c>
      <c r="B91" s="4"/>
      <c r="C91" s="198" t="str">
        <f>' Original Budget Template'!C91</f>
        <v>Description - suboutputs/tasks/expense type</v>
      </c>
      <c r="D91" s="150"/>
      <c r="E91" s="1078"/>
      <c r="F91" s="1034">
        <f>+' Original Budget Template'!F91</f>
        <v>0</v>
      </c>
      <c r="G91" s="439">
        <f>SUM(O91,AA91,AJ91,AS91,BB91)</f>
        <v>0</v>
      </c>
      <c r="H91" s="439">
        <f>' Original Budget Template'!G91</f>
        <v>0</v>
      </c>
      <c r="I91" s="1035">
        <f>IF(ISERROR(IF($B$89=1,G91/$AA$3,G91/$AA$5)),0,(IF($B$89=1,G91/$AA$3,G91/$AA$5)))</f>
        <v>0</v>
      </c>
      <c r="J91" s="1034">
        <f>+' Original Budget Template'!L91</f>
        <v>0</v>
      </c>
      <c r="K91" s="440"/>
      <c r="L91" s="440"/>
      <c r="M91" s="440"/>
      <c r="N91" s="440"/>
      <c r="O91" s="1034">
        <f>SUM(K91:N91)</f>
        <v>0</v>
      </c>
      <c r="P91" s="441">
        <f>+O91-J91</f>
        <v>0</v>
      </c>
      <c r="Q91" s="458">
        <f>IF(ISERROR(P91/J91),0,P91/J91)</f>
        <v>0</v>
      </c>
      <c r="R91" s="590"/>
      <c r="S91" s="590"/>
      <c r="T91" s="469"/>
      <c r="U91" s="1105"/>
      <c r="V91" s="1137">
        <f>+' Original Budget Template'!N91</f>
        <v>0</v>
      </c>
      <c r="W91" s="646">
        <f>+' Original Budget Template'!O91</f>
        <v>0</v>
      </c>
      <c r="X91" s="646">
        <f>+' Original Budget Template'!P91</f>
        <v>0</v>
      </c>
      <c r="Y91" s="647">
        <f>+' Original Budget Template'!Q91</f>
        <v>0</v>
      </c>
      <c r="Z91" s="439">
        <f>+' Original Budget Template'!R91</f>
        <v>0</v>
      </c>
      <c r="AA91" s="439">
        <f>SUM(V91:Y91)</f>
        <v>0</v>
      </c>
      <c r="AB91" s="469"/>
      <c r="AC91" s="469"/>
      <c r="AD91" s="589"/>
      <c r="AE91" s="645">
        <f>+' Original Budget Template'!T91</f>
        <v>0</v>
      </c>
      <c r="AF91" s="646">
        <f>+' Original Budget Template'!U91</f>
        <v>0</v>
      </c>
      <c r="AG91" s="646">
        <f>+' Original Budget Template'!V91</f>
        <v>0</v>
      </c>
      <c r="AH91" s="647">
        <f>+' Original Budget Template'!W91</f>
        <v>0</v>
      </c>
      <c r="AI91" s="439">
        <f>+' Original Budget Template'!X91</f>
        <v>0</v>
      </c>
      <c r="AJ91" s="439">
        <f>SUM(AE91:AH91)</f>
        <v>0</v>
      </c>
      <c r="AK91" s="469"/>
      <c r="AL91" s="469"/>
      <c r="AM91" s="589"/>
      <c r="AN91" s="645">
        <f>+' Original Budget Template'!Z91</f>
        <v>0</v>
      </c>
      <c r="AO91" s="646">
        <f>+' Original Budget Template'!AA91</f>
        <v>0</v>
      </c>
      <c r="AP91" s="646">
        <f>+' Original Budget Template'!AB91</f>
        <v>0</v>
      </c>
      <c r="AQ91" s="647">
        <f>+' Original Budget Template'!AC91</f>
        <v>0</v>
      </c>
      <c r="AR91" s="439">
        <f>+' Original Budget Template'!AD91</f>
        <v>0</v>
      </c>
      <c r="AS91" s="439">
        <f>SUM(AN91:AQ91)</f>
        <v>0</v>
      </c>
      <c r="AT91" s="469"/>
      <c r="AU91" s="469"/>
      <c r="AV91" s="589"/>
      <c r="AW91" s="645">
        <f>+' Original Budget Template'!AF91</f>
        <v>0</v>
      </c>
      <c r="AX91" s="646">
        <f>+' Original Budget Template'!AG91</f>
        <v>0</v>
      </c>
      <c r="AY91" s="646">
        <f>+' Original Budget Template'!AH91</f>
        <v>0</v>
      </c>
      <c r="AZ91" s="647">
        <f>+' Original Budget Template'!AI91</f>
        <v>0</v>
      </c>
      <c r="BA91" s="439">
        <f>+' Original Budget Template'!AJ91</f>
        <v>0</v>
      </c>
      <c r="BB91" s="439">
        <f>SUM(AW91:AZ91)</f>
        <v>0</v>
      </c>
      <c r="BC91" s="469"/>
      <c r="BD91" s="469"/>
      <c r="BE91" s="914"/>
    </row>
    <row r="92" spans="1:57" ht="15" customHeight="1" x14ac:dyDescent="0.2">
      <c r="A92" s="220" t="str">
        <f>' Original Budget Template'!A92</f>
        <v>B.2</v>
      </c>
      <c r="B92" s="4"/>
      <c r="C92" s="198" t="str">
        <f>' Original Budget Template'!C92</f>
        <v>Description - suboutputs/tasks/expense type</v>
      </c>
      <c r="D92" s="150"/>
      <c r="E92" s="1078"/>
      <c r="F92" s="1034">
        <f>+' Original Budget Template'!F92</f>
        <v>0</v>
      </c>
      <c r="G92" s="439">
        <f>SUM(O92,AA92,AJ92,AS92,BB92)</f>
        <v>0</v>
      </c>
      <c r="H92" s="439">
        <f>' Original Budget Template'!G92</f>
        <v>0</v>
      </c>
      <c r="I92" s="1035">
        <f>IF(ISERROR(IF($B$89=1,G92/$AA$3,G92/$AA$5)),0,(IF($B$89=1,G92/$AA$3,G92/$AA$5)))</f>
        <v>0</v>
      </c>
      <c r="J92" s="1034">
        <f>+' Original Budget Template'!L92</f>
        <v>0</v>
      </c>
      <c r="K92" s="440"/>
      <c r="L92" s="440"/>
      <c r="M92" s="440"/>
      <c r="N92" s="440"/>
      <c r="O92" s="1034">
        <f>SUM(K92:N92)</f>
        <v>0</v>
      </c>
      <c r="P92" s="441">
        <f>+O92-J92</f>
        <v>0</v>
      </c>
      <c r="Q92" s="458">
        <f>IF(ISERROR(P92/J92),0,P92/J92)</f>
        <v>0</v>
      </c>
      <c r="R92" s="590"/>
      <c r="S92" s="590"/>
      <c r="T92" s="469"/>
      <c r="U92" s="1105"/>
      <c r="V92" s="1137">
        <f>+' Original Budget Template'!N92</f>
        <v>0</v>
      </c>
      <c r="W92" s="646">
        <f>+' Original Budget Template'!O92</f>
        <v>0</v>
      </c>
      <c r="X92" s="646">
        <f>+' Original Budget Template'!P92</f>
        <v>0</v>
      </c>
      <c r="Y92" s="647">
        <f>+' Original Budget Template'!Q92</f>
        <v>0</v>
      </c>
      <c r="Z92" s="439">
        <f>+' Original Budget Template'!R92</f>
        <v>0</v>
      </c>
      <c r="AA92" s="439">
        <f>SUM(V92:Y92)</f>
        <v>0</v>
      </c>
      <c r="AB92" s="469"/>
      <c r="AC92" s="469"/>
      <c r="AD92" s="589"/>
      <c r="AE92" s="645">
        <f>+' Original Budget Template'!T92</f>
        <v>0</v>
      </c>
      <c r="AF92" s="646">
        <f>+' Original Budget Template'!U92</f>
        <v>0</v>
      </c>
      <c r="AG92" s="646">
        <f>+' Original Budget Template'!V92</f>
        <v>0</v>
      </c>
      <c r="AH92" s="647">
        <f>+' Original Budget Template'!W92</f>
        <v>0</v>
      </c>
      <c r="AI92" s="439">
        <f>+' Original Budget Template'!X92</f>
        <v>0</v>
      </c>
      <c r="AJ92" s="439">
        <f>SUM(AE92:AH92)</f>
        <v>0</v>
      </c>
      <c r="AK92" s="469"/>
      <c r="AL92" s="469"/>
      <c r="AM92" s="589"/>
      <c r="AN92" s="645">
        <f>+' Original Budget Template'!Z92</f>
        <v>0</v>
      </c>
      <c r="AO92" s="646">
        <f>+' Original Budget Template'!AA92</f>
        <v>0</v>
      </c>
      <c r="AP92" s="646">
        <f>+' Original Budget Template'!AB92</f>
        <v>0</v>
      </c>
      <c r="AQ92" s="647">
        <f>+' Original Budget Template'!AC92</f>
        <v>0</v>
      </c>
      <c r="AR92" s="439">
        <f>+' Original Budget Template'!AD92</f>
        <v>0</v>
      </c>
      <c r="AS92" s="439">
        <f>SUM(AN92:AQ92)</f>
        <v>0</v>
      </c>
      <c r="AT92" s="469"/>
      <c r="AU92" s="469"/>
      <c r="AV92" s="589"/>
      <c r="AW92" s="645">
        <f>+' Original Budget Template'!AF92</f>
        <v>0</v>
      </c>
      <c r="AX92" s="646">
        <f>+' Original Budget Template'!AG92</f>
        <v>0</v>
      </c>
      <c r="AY92" s="646">
        <f>+' Original Budget Template'!AH92</f>
        <v>0</v>
      </c>
      <c r="AZ92" s="647">
        <f>+' Original Budget Template'!AI92</f>
        <v>0</v>
      </c>
      <c r="BA92" s="439">
        <f>+' Original Budget Template'!AJ92</f>
        <v>0</v>
      </c>
      <c r="BB92" s="439">
        <f>SUM(AW92:AZ92)</f>
        <v>0</v>
      </c>
      <c r="BC92" s="469"/>
      <c r="BD92" s="469"/>
      <c r="BE92" s="914"/>
    </row>
    <row r="93" spans="1:57" ht="15" customHeight="1" x14ac:dyDescent="0.2">
      <c r="A93" s="220" t="str">
        <f>' Original Budget Template'!A93</f>
        <v>B.3</v>
      </c>
      <c r="B93" s="4"/>
      <c r="C93" s="198" t="str">
        <f>' Original Budget Template'!C93</f>
        <v>Description - suboutputs/tasks/expense type</v>
      </c>
      <c r="D93" s="150"/>
      <c r="E93" s="1078"/>
      <c r="F93" s="1034">
        <f>+' Original Budget Template'!F93</f>
        <v>0</v>
      </c>
      <c r="G93" s="439">
        <f>SUM(O93,AA93,AJ93,AS93,BB93)</f>
        <v>0</v>
      </c>
      <c r="H93" s="439">
        <f>' Original Budget Template'!G93</f>
        <v>0</v>
      </c>
      <c r="I93" s="1035">
        <f>IF(ISERROR(IF($B$89=1,G93/$AA$3,G93/$AA$5)),0,(IF($B$89=1,G93/$AA$3,G93/$AA$5)))</f>
        <v>0</v>
      </c>
      <c r="J93" s="1034">
        <f>+' Original Budget Template'!L93</f>
        <v>0</v>
      </c>
      <c r="K93" s="440"/>
      <c r="L93" s="440"/>
      <c r="M93" s="440"/>
      <c r="N93" s="440"/>
      <c r="O93" s="1034">
        <f>SUM(K93:N93)</f>
        <v>0</v>
      </c>
      <c r="P93" s="441">
        <f>+O93-J93</f>
        <v>0</v>
      </c>
      <c r="Q93" s="458">
        <f>IF(ISERROR(P93/J93),0,P93/J93)</f>
        <v>0</v>
      </c>
      <c r="R93" s="590"/>
      <c r="S93" s="590"/>
      <c r="T93" s="469"/>
      <c r="U93" s="1105"/>
      <c r="V93" s="1137">
        <f>+' Original Budget Template'!N93</f>
        <v>0</v>
      </c>
      <c r="W93" s="646">
        <f>+' Original Budget Template'!O93</f>
        <v>0</v>
      </c>
      <c r="X93" s="646">
        <f>+' Original Budget Template'!P93</f>
        <v>0</v>
      </c>
      <c r="Y93" s="647">
        <f>+' Original Budget Template'!Q93</f>
        <v>0</v>
      </c>
      <c r="Z93" s="439">
        <f>+' Original Budget Template'!R93</f>
        <v>0</v>
      </c>
      <c r="AA93" s="439">
        <f>SUM(V93:Y93)</f>
        <v>0</v>
      </c>
      <c r="AB93" s="469"/>
      <c r="AC93" s="469"/>
      <c r="AD93" s="589"/>
      <c r="AE93" s="645">
        <f>+' Original Budget Template'!T93</f>
        <v>0</v>
      </c>
      <c r="AF93" s="646">
        <f>+' Original Budget Template'!U93</f>
        <v>0</v>
      </c>
      <c r="AG93" s="646">
        <f>+' Original Budget Template'!V93</f>
        <v>0</v>
      </c>
      <c r="AH93" s="647">
        <f>+' Original Budget Template'!W93</f>
        <v>0</v>
      </c>
      <c r="AI93" s="439">
        <f>+' Original Budget Template'!X93</f>
        <v>0</v>
      </c>
      <c r="AJ93" s="439">
        <f>SUM(AE93:AH93)</f>
        <v>0</v>
      </c>
      <c r="AK93" s="469"/>
      <c r="AL93" s="469"/>
      <c r="AM93" s="589"/>
      <c r="AN93" s="645">
        <f>+' Original Budget Template'!Z93</f>
        <v>0</v>
      </c>
      <c r="AO93" s="646">
        <f>+' Original Budget Template'!AA93</f>
        <v>0</v>
      </c>
      <c r="AP93" s="646">
        <f>+' Original Budget Template'!AB93</f>
        <v>0</v>
      </c>
      <c r="AQ93" s="647">
        <f>+' Original Budget Template'!AC93</f>
        <v>0</v>
      </c>
      <c r="AR93" s="439">
        <f>+' Original Budget Template'!AD93</f>
        <v>0</v>
      </c>
      <c r="AS93" s="439">
        <f>SUM(AN93:AQ93)</f>
        <v>0</v>
      </c>
      <c r="AT93" s="469"/>
      <c r="AU93" s="469"/>
      <c r="AV93" s="589"/>
      <c r="AW93" s="645">
        <f>+' Original Budget Template'!AF93</f>
        <v>0</v>
      </c>
      <c r="AX93" s="646">
        <f>+' Original Budget Template'!AG93</f>
        <v>0</v>
      </c>
      <c r="AY93" s="646">
        <f>+' Original Budget Template'!AH93</f>
        <v>0</v>
      </c>
      <c r="AZ93" s="647">
        <f>+' Original Budget Template'!AI93</f>
        <v>0</v>
      </c>
      <c r="BA93" s="439">
        <f>+' Original Budget Template'!AJ93</f>
        <v>0</v>
      </c>
      <c r="BB93" s="439">
        <f>SUM(AW93:AZ93)</f>
        <v>0</v>
      </c>
      <c r="BC93" s="469"/>
      <c r="BD93" s="469"/>
      <c r="BE93" s="914"/>
    </row>
    <row r="94" spans="1:57" ht="15" customHeight="1" x14ac:dyDescent="0.2">
      <c r="A94" s="220" t="str">
        <f>' Original Budget Template'!A94</f>
        <v>B.4</v>
      </c>
      <c r="B94" s="4"/>
      <c r="C94" s="198" t="str">
        <f>' Original Budget Template'!C94</f>
        <v>Description - suboutputs/tasks/expense type</v>
      </c>
      <c r="D94" s="150"/>
      <c r="E94" s="1078"/>
      <c r="F94" s="1034">
        <f>+' Original Budget Template'!F94</f>
        <v>0</v>
      </c>
      <c r="G94" s="439">
        <f>SUM(O94,AA94,AJ94,AS94,BB94)</f>
        <v>0</v>
      </c>
      <c r="H94" s="439">
        <f>' Original Budget Template'!G94</f>
        <v>0</v>
      </c>
      <c r="I94" s="1035">
        <f>IF(ISERROR(IF($B$89=1,G94/$AA$3,G94/$AA$5)),0,(IF($B$89=1,G94/$AA$3,G94/$AA$5)))</f>
        <v>0</v>
      </c>
      <c r="J94" s="1034">
        <f>+' Original Budget Template'!L94</f>
        <v>0</v>
      </c>
      <c r="K94" s="440"/>
      <c r="L94" s="440"/>
      <c r="M94" s="440"/>
      <c r="N94" s="440"/>
      <c r="O94" s="1034">
        <f>SUM(K94:N94)</f>
        <v>0</v>
      </c>
      <c r="P94" s="441">
        <f>+O94-J94</f>
        <v>0</v>
      </c>
      <c r="Q94" s="458">
        <f>IF(ISERROR(P94/J94),0,P94/J94)</f>
        <v>0</v>
      </c>
      <c r="R94" s="590"/>
      <c r="S94" s="590"/>
      <c r="T94" s="469"/>
      <c r="U94" s="1105"/>
      <c r="V94" s="1137">
        <f>+' Original Budget Template'!N94</f>
        <v>0</v>
      </c>
      <c r="W94" s="646">
        <f>+' Original Budget Template'!O94</f>
        <v>0</v>
      </c>
      <c r="X94" s="646">
        <f>+' Original Budget Template'!P94</f>
        <v>0</v>
      </c>
      <c r="Y94" s="647">
        <f>+' Original Budget Template'!Q94</f>
        <v>0</v>
      </c>
      <c r="Z94" s="439">
        <f>+' Original Budget Template'!R94</f>
        <v>0</v>
      </c>
      <c r="AA94" s="439">
        <f>SUM(V94:Y94)</f>
        <v>0</v>
      </c>
      <c r="AB94" s="469"/>
      <c r="AC94" s="469"/>
      <c r="AD94" s="589"/>
      <c r="AE94" s="645">
        <f>+' Original Budget Template'!T94</f>
        <v>0</v>
      </c>
      <c r="AF94" s="646">
        <f>+' Original Budget Template'!U94</f>
        <v>0</v>
      </c>
      <c r="AG94" s="646">
        <f>+' Original Budget Template'!V94</f>
        <v>0</v>
      </c>
      <c r="AH94" s="647">
        <f>+' Original Budget Template'!W94</f>
        <v>0</v>
      </c>
      <c r="AI94" s="439">
        <f>+' Original Budget Template'!X94</f>
        <v>0</v>
      </c>
      <c r="AJ94" s="439">
        <f>SUM(AE94:AH94)</f>
        <v>0</v>
      </c>
      <c r="AK94" s="469"/>
      <c r="AL94" s="469"/>
      <c r="AM94" s="589"/>
      <c r="AN94" s="645">
        <f>+' Original Budget Template'!Z94</f>
        <v>0</v>
      </c>
      <c r="AO94" s="646">
        <f>+' Original Budget Template'!AA94</f>
        <v>0</v>
      </c>
      <c r="AP94" s="646">
        <f>+' Original Budget Template'!AB94</f>
        <v>0</v>
      </c>
      <c r="AQ94" s="647">
        <f>+' Original Budget Template'!AC94</f>
        <v>0</v>
      </c>
      <c r="AR94" s="439">
        <f>+' Original Budget Template'!AD94</f>
        <v>0</v>
      </c>
      <c r="AS94" s="439">
        <f>SUM(AN94:AQ94)</f>
        <v>0</v>
      </c>
      <c r="AT94" s="469"/>
      <c r="AU94" s="469"/>
      <c r="AV94" s="589"/>
      <c r="AW94" s="645">
        <f>+' Original Budget Template'!AF94</f>
        <v>0</v>
      </c>
      <c r="AX94" s="646">
        <f>+' Original Budget Template'!AG94</f>
        <v>0</v>
      </c>
      <c r="AY94" s="646">
        <f>+' Original Budget Template'!AH94</f>
        <v>0</v>
      </c>
      <c r="AZ94" s="647">
        <f>+' Original Budget Template'!AI94</f>
        <v>0</v>
      </c>
      <c r="BA94" s="439">
        <f>+' Original Budget Template'!AJ94</f>
        <v>0</v>
      </c>
      <c r="BB94" s="439">
        <f>SUM(AW94:AZ94)</f>
        <v>0</v>
      </c>
      <c r="BC94" s="469"/>
      <c r="BD94" s="469"/>
      <c r="BE94" s="914"/>
    </row>
    <row r="95" spans="1:57" ht="15" customHeight="1" thickBot="1" x14ac:dyDescent="0.25">
      <c r="A95" s="265"/>
      <c r="B95" s="1299"/>
      <c r="C95" s="1229"/>
      <c r="D95" s="194"/>
      <c r="E95" s="1079"/>
      <c r="F95" s="1043"/>
      <c r="G95" s="447"/>
      <c r="H95" s="447"/>
      <c r="I95" s="1044"/>
      <c r="J95" s="1108"/>
      <c r="K95" s="1266"/>
      <c r="L95" s="1266"/>
      <c r="M95" s="1266"/>
      <c r="N95" s="1266"/>
      <c r="O95" s="448"/>
      <c r="P95" s="449"/>
      <c r="Q95" s="461"/>
      <c r="R95" s="403"/>
      <c r="S95" s="403"/>
      <c r="T95" s="470"/>
      <c r="U95" s="1109"/>
      <c r="V95" s="1133"/>
      <c r="W95" s="637"/>
      <c r="X95" s="637"/>
      <c r="Y95" s="638"/>
      <c r="Z95" s="403"/>
      <c r="AA95" s="50"/>
      <c r="AB95" s="470"/>
      <c r="AC95" s="476"/>
      <c r="AD95" s="403"/>
      <c r="AE95" s="636"/>
      <c r="AF95" s="637"/>
      <c r="AG95" s="637"/>
      <c r="AH95" s="638"/>
      <c r="AI95" s="403"/>
      <c r="AJ95" s="50"/>
      <c r="AK95" s="470"/>
      <c r="AL95" s="476"/>
      <c r="AM95" s="403"/>
      <c r="AN95" s="636"/>
      <c r="AO95" s="637"/>
      <c r="AP95" s="637"/>
      <c r="AQ95" s="638"/>
      <c r="AR95" s="403"/>
      <c r="AS95" s="50"/>
      <c r="AT95" s="470"/>
      <c r="AU95" s="476"/>
      <c r="AV95" s="403"/>
      <c r="AW95" s="636"/>
      <c r="AX95" s="637"/>
      <c r="AY95" s="637"/>
      <c r="AZ95" s="638"/>
      <c r="BA95" s="403"/>
      <c r="BB95" s="50"/>
      <c r="BC95" s="470"/>
      <c r="BD95" s="476"/>
      <c r="BE95" s="923"/>
    </row>
    <row r="96" spans="1:57" ht="16.149999999999999" customHeight="1" thickTop="1" thickBot="1" x14ac:dyDescent="0.25">
      <c r="A96" s="894"/>
      <c r="B96" s="1296">
        <v>1</v>
      </c>
      <c r="C96" s="1321" t="s">
        <v>359</v>
      </c>
      <c r="D96" s="267"/>
      <c r="E96" s="1072"/>
      <c r="F96" s="1040">
        <f>SUM(J96,Z96,AI96,AR96,BA96)</f>
        <v>0</v>
      </c>
      <c r="G96" s="1041">
        <f>SUMIF($B$89:$B$95,$B96,G$89:G$95)</f>
        <v>0</v>
      </c>
      <c r="H96" s="445"/>
      <c r="I96" s="1041"/>
      <c r="J96" s="1040">
        <f>+' Original Budget Template'!L96</f>
        <v>0</v>
      </c>
      <c r="K96" s="1040">
        <f t="shared" ref="K96:O97" si="5">SUMIF($B$89:$B$95,$B96,K$89:K$95)</f>
        <v>0</v>
      </c>
      <c r="L96" s="1040">
        <f t="shared" si="5"/>
        <v>0</v>
      </c>
      <c r="M96" s="1040">
        <f t="shared" si="5"/>
        <v>0</v>
      </c>
      <c r="N96" s="1040">
        <f t="shared" si="5"/>
        <v>0</v>
      </c>
      <c r="O96" s="1040">
        <f t="shared" si="5"/>
        <v>0</v>
      </c>
      <c r="P96" s="444">
        <f>+O96-J96</f>
        <v>0</v>
      </c>
      <c r="Q96" s="456">
        <f>IF(ISERROR(P96/J96),0,P96/J96)</f>
        <v>0</v>
      </c>
      <c r="R96" s="425"/>
      <c r="S96" s="425"/>
      <c r="T96" s="425"/>
      <c r="U96" s="921"/>
      <c r="V96" s="1131">
        <f t="shared" ref="V96:Y97" si="6">SUMIF($B$89:$B$95,$B96,V$89:V$95)</f>
        <v>0</v>
      </c>
      <c r="W96" s="631">
        <f t="shared" si="6"/>
        <v>0</v>
      </c>
      <c r="X96" s="631">
        <f t="shared" si="6"/>
        <v>0</v>
      </c>
      <c r="Y96" s="632">
        <f t="shared" si="6"/>
        <v>0</v>
      </c>
      <c r="Z96" s="444">
        <f>+' Original Budget Template'!R96</f>
        <v>0</v>
      </c>
      <c r="AA96" s="444">
        <f>SUMIF($B$89:$B$95,$B96,AA$89:AA$95)</f>
        <v>0</v>
      </c>
      <c r="AB96" s="425"/>
      <c r="AC96" s="425"/>
      <c r="AD96" s="425"/>
      <c r="AE96" s="630">
        <f t="shared" ref="AE96:AH97" si="7">SUMIF($B$89:$B$95,$B96,AE$89:AE$95)</f>
        <v>0</v>
      </c>
      <c r="AF96" s="631">
        <f t="shared" si="7"/>
        <v>0</v>
      </c>
      <c r="AG96" s="631">
        <f t="shared" si="7"/>
        <v>0</v>
      </c>
      <c r="AH96" s="632">
        <f t="shared" si="7"/>
        <v>0</v>
      </c>
      <c r="AI96" s="444">
        <f>+' Original Budget Template'!X96</f>
        <v>0</v>
      </c>
      <c r="AJ96" s="444">
        <f>SUMIF($B$89:$B$95,$B96,AJ$89:AJ$95)</f>
        <v>0</v>
      </c>
      <c r="AK96" s="425"/>
      <c r="AL96" s="425"/>
      <c r="AM96" s="425"/>
      <c r="AN96" s="630">
        <f t="shared" ref="AN96:AQ97" si="8">SUMIF($B$89:$B$95,$B96,AN$89:AN$95)</f>
        <v>0</v>
      </c>
      <c r="AO96" s="631">
        <f t="shared" si="8"/>
        <v>0</v>
      </c>
      <c r="AP96" s="631">
        <f t="shared" si="8"/>
        <v>0</v>
      </c>
      <c r="AQ96" s="632">
        <f t="shared" si="8"/>
        <v>0</v>
      </c>
      <c r="AR96" s="444">
        <f>+' Original Budget Template'!AD96</f>
        <v>0</v>
      </c>
      <c r="AS96" s="444">
        <f>SUMIF($B$89:$B$95,$B96,AS$89:AS$95)</f>
        <v>0</v>
      </c>
      <c r="AT96" s="425"/>
      <c r="AU96" s="425"/>
      <c r="AV96" s="425"/>
      <c r="AW96" s="630">
        <f t="shared" ref="AW96:AZ97" si="9">SUMIF($B$89:$B$95,$B96,AW$89:AW$95)</f>
        <v>0</v>
      </c>
      <c r="AX96" s="631">
        <f t="shared" si="9"/>
        <v>0</v>
      </c>
      <c r="AY96" s="631">
        <f t="shared" si="9"/>
        <v>0</v>
      </c>
      <c r="AZ96" s="632">
        <f t="shared" si="9"/>
        <v>0</v>
      </c>
      <c r="BA96" s="444">
        <f>+' Original Budget Template'!AJ96</f>
        <v>0</v>
      </c>
      <c r="BB96" s="444">
        <f>SUMIF($B$89:$B$95,$B96,BB$89:BB$95)</f>
        <v>0</v>
      </c>
      <c r="BC96" s="425"/>
      <c r="BD96" s="425"/>
      <c r="BE96" s="921"/>
    </row>
    <row r="97" spans="1:57" ht="16.149999999999999" customHeight="1" thickTop="1" thickBot="1" x14ac:dyDescent="0.25">
      <c r="A97" s="894"/>
      <c r="B97" s="1296">
        <v>2</v>
      </c>
      <c r="C97" s="1321" t="s">
        <v>360</v>
      </c>
      <c r="D97" s="1326"/>
      <c r="E97" s="1327"/>
      <c r="F97" s="1040">
        <f>SUM(J97,Z97,AI97,AR97,BA97)</f>
        <v>0</v>
      </c>
      <c r="G97" s="1331">
        <f>SUMIF($B$89:$B$95,$B97,G$89:G$95)</f>
        <v>0</v>
      </c>
      <c r="H97" s="1330"/>
      <c r="I97" s="1331"/>
      <c r="J97" s="1328">
        <f>+' Original Budget Template'!L97</f>
        <v>0</v>
      </c>
      <c r="K97" s="1332">
        <f t="shared" si="5"/>
        <v>0</v>
      </c>
      <c r="L97" s="1332">
        <f t="shared" si="5"/>
        <v>0</v>
      </c>
      <c r="M97" s="1332">
        <f t="shared" si="5"/>
        <v>0</v>
      </c>
      <c r="N97" s="1332">
        <f t="shared" si="5"/>
        <v>0</v>
      </c>
      <c r="O97" s="1332">
        <f t="shared" si="5"/>
        <v>0</v>
      </c>
      <c r="P97" s="1329">
        <f>+O97-J97</f>
        <v>0</v>
      </c>
      <c r="Q97" s="1333">
        <f>IF(ISERROR(P97/J97),0,P97/J97)</f>
        <v>0</v>
      </c>
      <c r="R97" s="1334"/>
      <c r="S97" s="1334"/>
      <c r="T97" s="1334"/>
      <c r="U97" s="1335"/>
      <c r="V97" s="1336">
        <f t="shared" si="6"/>
        <v>0</v>
      </c>
      <c r="W97" s="1337">
        <f t="shared" si="6"/>
        <v>0</v>
      </c>
      <c r="X97" s="1337">
        <f t="shared" si="6"/>
        <v>0</v>
      </c>
      <c r="Y97" s="1338">
        <f t="shared" si="6"/>
        <v>0</v>
      </c>
      <c r="Z97" s="1329">
        <f>+' Original Budget Template'!R97</f>
        <v>0</v>
      </c>
      <c r="AA97" s="1329">
        <f>SUMIF($B$89:$B$95,$B97,AA$89:AA$95)</f>
        <v>0</v>
      </c>
      <c r="AB97" s="1334"/>
      <c r="AC97" s="1334"/>
      <c r="AD97" s="1334"/>
      <c r="AE97" s="1339">
        <f t="shared" si="7"/>
        <v>0</v>
      </c>
      <c r="AF97" s="1337">
        <f t="shared" si="7"/>
        <v>0</v>
      </c>
      <c r="AG97" s="1337">
        <f t="shared" si="7"/>
        <v>0</v>
      </c>
      <c r="AH97" s="1338">
        <f t="shared" si="7"/>
        <v>0</v>
      </c>
      <c r="AI97" s="1329">
        <f>+' Original Budget Template'!X97</f>
        <v>0</v>
      </c>
      <c r="AJ97" s="1329">
        <f>SUMIF($B$89:$B$95,$B97,AJ$89:AJ$95)</f>
        <v>0</v>
      </c>
      <c r="AK97" s="1334"/>
      <c r="AL97" s="1334"/>
      <c r="AM97" s="1334"/>
      <c r="AN97" s="1339">
        <f t="shared" si="8"/>
        <v>0</v>
      </c>
      <c r="AO97" s="1337">
        <f t="shared" si="8"/>
        <v>0</v>
      </c>
      <c r="AP97" s="1337">
        <f t="shared" si="8"/>
        <v>0</v>
      </c>
      <c r="AQ97" s="1338">
        <f t="shared" si="8"/>
        <v>0</v>
      </c>
      <c r="AR97" s="1329">
        <f>+' Original Budget Template'!AD97</f>
        <v>0</v>
      </c>
      <c r="AS97" s="1329">
        <f>SUMIF($B$89:$B$95,$B97,AS$89:AS$95)</f>
        <v>0</v>
      </c>
      <c r="AT97" s="1334"/>
      <c r="AU97" s="1334"/>
      <c r="AV97" s="1334"/>
      <c r="AW97" s="1339">
        <f t="shared" si="9"/>
        <v>0</v>
      </c>
      <c r="AX97" s="1337">
        <f t="shared" si="9"/>
        <v>0</v>
      </c>
      <c r="AY97" s="1337">
        <f t="shared" si="9"/>
        <v>0</v>
      </c>
      <c r="AZ97" s="1338">
        <f t="shared" si="9"/>
        <v>0</v>
      </c>
      <c r="BA97" s="1329">
        <f>+' Original Budget Template'!AJ97</f>
        <v>0</v>
      </c>
      <c r="BB97" s="1329">
        <f>SUMIF($B$89:$B$95,$B97,BB$89:BB$95)</f>
        <v>0</v>
      </c>
      <c r="BC97" s="1334"/>
      <c r="BD97" s="1334"/>
      <c r="BE97" s="1335"/>
    </row>
    <row r="98" spans="1:57" ht="30" thickTop="1" thickBot="1" x14ac:dyDescent="0.25">
      <c r="A98" s="1350"/>
      <c r="B98" s="1351"/>
      <c r="C98" s="1230" t="s">
        <v>272</v>
      </c>
      <c r="D98" s="274"/>
      <c r="E98" s="1080"/>
      <c r="F98" s="1045"/>
      <c r="G98" s="391"/>
      <c r="H98" s="353">
        <f>' Original Budget Template'!G98</f>
        <v>0</v>
      </c>
      <c r="I98" s="391">
        <f>+I89</f>
        <v>0</v>
      </c>
      <c r="J98" s="1045">
        <f>+' Original Budget Template'!L98</f>
        <v>0</v>
      </c>
      <c r="K98" s="823"/>
      <c r="L98" s="823"/>
      <c r="M98" s="823"/>
      <c r="N98" s="823"/>
      <c r="O98" s="813"/>
      <c r="P98" s="353"/>
      <c r="Q98" s="462"/>
      <c r="R98" s="432"/>
      <c r="S98" s="432"/>
      <c r="T98" s="471"/>
      <c r="U98" s="1110"/>
      <c r="V98" s="1138">
        <f t="shared" ref="V98:AA98" si="10">IF(ISERROR(V96/$AA$3),0,V96/$AA$3)+IF(ISERROR(V97/$AA$5),0,V97/$AA$5)</f>
        <v>0</v>
      </c>
      <c r="W98" s="649">
        <f t="shared" si="10"/>
        <v>0</v>
      </c>
      <c r="X98" s="649">
        <f t="shared" si="10"/>
        <v>0</v>
      </c>
      <c r="Y98" s="650">
        <f t="shared" si="10"/>
        <v>0</v>
      </c>
      <c r="Z98" s="353">
        <f>+' Original Budget Template'!R98</f>
        <v>0</v>
      </c>
      <c r="AA98" s="353">
        <f t="shared" si="10"/>
        <v>0</v>
      </c>
      <c r="AB98" s="471"/>
      <c r="AC98" s="477"/>
      <c r="AD98" s="432"/>
      <c r="AE98" s="648">
        <f>IF(ISERROR(AE96/$AA$3),0,AE96/$AA$3)+IF(ISERROR(AE97/$AA$5),0,AE97/$AA$5)</f>
        <v>0</v>
      </c>
      <c r="AF98" s="649">
        <f>IF(ISERROR(AF96/$AA$3),0,AF96/$AA$3)+IF(ISERROR(AF97/$AA$5),0,AF97/$AA$5)</f>
        <v>0</v>
      </c>
      <c r="AG98" s="649">
        <f>IF(ISERROR(AG96/$AA$3),0,AG96/$AA$3)+IF(ISERROR(AG97/$AA$5),0,AG97/$AA$5)</f>
        <v>0</v>
      </c>
      <c r="AH98" s="650">
        <f>IF(ISERROR(AH96/$AA$3),0,AH96/$AA$3)+IF(ISERROR(AH97/$AA$5),0,AH97/$AA$5)</f>
        <v>0</v>
      </c>
      <c r="AI98" s="353">
        <f>+' Original Budget Template'!X98</f>
        <v>0</v>
      </c>
      <c r="AJ98" s="353">
        <f>IF(ISERROR(AJ96/$AA$3),0,AJ96/$AA$3)+IF(ISERROR(AJ97/$AA$5),0,AJ97/$AA$5)</f>
        <v>0</v>
      </c>
      <c r="AK98" s="471"/>
      <c r="AL98" s="477"/>
      <c r="AM98" s="432"/>
      <c r="AN98" s="648">
        <f>IF(ISERROR(AN96/$AA$3),0,AN96/$AA$3)+IF(ISERROR(AN97/$AA$5),0,AN97/$AA$5)</f>
        <v>0</v>
      </c>
      <c r="AO98" s="649">
        <f>IF(ISERROR(AO96/$AA$3),0,AO96/$AA$3)+IF(ISERROR(AO97/$AA$5),0,AO97/$AA$5)</f>
        <v>0</v>
      </c>
      <c r="AP98" s="649">
        <f>IF(ISERROR(AP96/$AA$3),0,AP96/$AA$3)+IF(ISERROR(AP97/$AA$5),0,AP97/$AA$5)</f>
        <v>0</v>
      </c>
      <c r="AQ98" s="650">
        <f>IF(ISERROR(AQ96/$AA$3),0,AQ96/$AA$3)+IF(ISERROR(AQ97/$AA$5),0,AQ97/$AA$5)</f>
        <v>0</v>
      </c>
      <c r="AR98" s="353">
        <f>+' Original Budget Template'!AD98</f>
        <v>0</v>
      </c>
      <c r="AS98" s="353">
        <f>IF(ISERROR(AS96/$AA$3),0,AS96/$AA$3)+IF(ISERROR(AS97/$AA$5),0,AS97/$AA$5)</f>
        <v>0</v>
      </c>
      <c r="AT98" s="471"/>
      <c r="AU98" s="477"/>
      <c r="AV98" s="432"/>
      <c r="AW98" s="648">
        <f>IF(ISERROR(AW96/$AA$3),0,AW96/$AA$3)+IF(ISERROR(AW97/$AA$5),0,AW97/$AA$5)</f>
        <v>0</v>
      </c>
      <c r="AX98" s="649">
        <f>IF(ISERROR(AX96/$AA$3),0,AX96/$AA$3)+IF(ISERROR(AX97/$AA$5),0,AX97/$AA$5)</f>
        <v>0</v>
      </c>
      <c r="AY98" s="649">
        <f>IF(ISERROR(AY96/$AA$3),0,AY96/$AA$3)+IF(ISERROR(AY97/$AA$5),0,AY97/$AA$5)</f>
        <v>0</v>
      </c>
      <c r="AZ98" s="650">
        <f>IF(ISERROR(AZ96/$AA$3),0,AZ96/$AA$3)+IF(ISERROR(AZ97/$AA$5),0,AZ97/$AA$5)</f>
        <v>0</v>
      </c>
      <c r="BA98" s="353">
        <f>+' Original Budget Template'!AJ98</f>
        <v>0</v>
      </c>
      <c r="BB98" s="353">
        <f>IF(ISERROR(BB96/$AA$3),0,BB96/$AA$3)+IF(ISERROR(BB97/$AA$5),0,BB97/$AA$5)</f>
        <v>0</v>
      </c>
      <c r="BC98" s="471"/>
      <c r="BD98" s="477"/>
      <c r="BE98" s="924"/>
    </row>
    <row r="99" spans="1:57" ht="15" customHeight="1" x14ac:dyDescent="0.2">
      <c r="A99" s="265"/>
      <c r="B99" s="1299"/>
      <c r="C99" s="193"/>
      <c r="D99" s="194"/>
      <c r="E99" s="1079"/>
      <c r="F99" s="1043"/>
      <c r="G99" s="447"/>
      <c r="H99" s="447"/>
      <c r="I99" s="1044"/>
      <c r="J99" s="1108"/>
      <c r="K99" s="1266"/>
      <c r="L99" s="1266"/>
      <c r="M99" s="1266"/>
      <c r="N99" s="1266"/>
      <c r="O99" s="448"/>
      <c r="P99" s="449"/>
      <c r="Q99" s="461"/>
      <c r="R99" s="403"/>
      <c r="S99" s="403"/>
      <c r="T99" s="470"/>
      <c r="U99" s="1109"/>
      <c r="V99" s="1133"/>
      <c r="W99" s="637"/>
      <c r="X99" s="637"/>
      <c r="Y99" s="638"/>
      <c r="Z99" s="403"/>
      <c r="AA99" s="50"/>
      <c r="AB99" s="470"/>
      <c r="AC99" s="476"/>
      <c r="AD99" s="403"/>
      <c r="AE99" s="636"/>
      <c r="AF99" s="637"/>
      <c r="AG99" s="637"/>
      <c r="AH99" s="638"/>
      <c r="AI99" s="403"/>
      <c r="AJ99" s="50"/>
      <c r="AK99" s="470"/>
      <c r="AL99" s="476"/>
      <c r="AM99" s="403"/>
      <c r="AN99" s="636"/>
      <c r="AO99" s="637"/>
      <c r="AP99" s="637"/>
      <c r="AQ99" s="638"/>
      <c r="AR99" s="403"/>
      <c r="AS99" s="50"/>
      <c r="AT99" s="470"/>
      <c r="AU99" s="476"/>
      <c r="AV99" s="403"/>
      <c r="AW99" s="636"/>
      <c r="AX99" s="637"/>
      <c r="AY99" s="637"/>
      <c r="AZ99" s="638"/>
      <c r="BA99" s="403"/>
      <c r="BB99" s="50"/>
      <c r="BC99" s="470"/>
      <c r="BD99" s="476"/>
      <c r="BE99" s="923"/>
    </row>
    <row r="100" spans="1:57" ht="15" customHeight="1" x14ac:dyDescent="0.2">
      <c r="A100" s="587" t="s">
        <v>269</v>
      </c>
      <c r="B100" s="1314"/>
      <c r="C100" s="588" t="s">
        <v>270</v>
      </c>
      <c r="D100" s="199"/>
      <c r="E100" s="1075"/>
      <c r="F100" s="965" t="s">
        <v>93</v>
      </c>
      <c r="G100" s="800" t="s">
        <v>93</v>
      </c>
      <c r="H100" s="800" t="s">
        <v>93</v>
      </c>
      <c r="I100" s="966" t="s">
        <v>93</v>
      </c>
      <c r="J100" s="965" t="s">
        <v>93</v>
      </c>
      <c r="K100" s="245"/>
      <c r="L100" s="245"/>
      <c r="M100" s="245"/>
      <c r="N100" s="245"/>
      <c r="O100" s="800" t="s">
        <v>93</v>
      </c>
      <c r="P100" s="800" t="s">
        <v>93</v>
      </c>
      <c r="Q100" s="461"/>
      <c r="R100" s="403"/>
      <c r="S100" s="403"/>
      <c r="T100" s="470"/>
      <c r="U100" s="1109"/>
      <c r="V100" s="1134" t="s">
        <v>93</v>
      </c>
      <c r="W100" s="640" t="s">
        <v>93</v>
      </c>
      <c r="X100" s="640" t="s">
        <v>93</v>
      </c>
      <c r="Y100" s="641" t="s">
        <v>93</v>
      </c>
      <c r="Z100" s="800" t="s">
        <v>93</v>
      </c>
      <c r="AA100" s="800" t="s">
        <v>93</v>
      </c>
      <c r="AB100" s="470"/>
      <c r="AC100" s="476"/>
      <c r="AD100" s="403"/>
      <c r="AE100" s="651" t="s">
        <v>93</v>
      </c>
      <c r="AF100" s="640" t="s">
        <v>93</v>
      </c>
      <c r="AG100" s="640" t="s">
        <v>93</v>
      </c>
      <c r="AH100" s="641" t="s">
        <v>93</v>
      </c>
      <c r="AI100" s="800" t="s">
        <v>93</v>
      </c>
      <c r="AJ100" s="50"/>
      <c r="AK100" s="470"/>
      <c r="AL100" s="476"/>
      <c r="AM100" s="403"/>
      <c r="AN100" s="651" t="s">
        <v>93</v>
      </c>
      <c r="AO100" s="640" t="s">
        <v>93</v>
      </c>
      <c r="AP100" s="640" t="s">
        <v>93</v>
      </c>
      <c r="AQ100" s="641" t="s">
        <v>93</v>
      </c>
      <c r="AR100" s="800" t="s">
        <v>93</v>
      </c>
      <c r="AS100" s="800" t="s">
        <v>93</v>
      </c>
      <c r="AT100" s="470"/>
      <c r="AU100" s="476"/>
      <c r="AV100" s="403"/>
      <c r="AW100" s="651" t="s">
        <v>93</v>
      </c>
      <c r="AX100" s="640" t="s">
        <v>93</v>
      </c>
      <c r="AY100" s="640" t="s">
        <v>93</v>
      </c>
      <c r="AZ100" s="641" t="s">
        <v>93</v>
      </c>
      <c r="BA100" s="800" t="s">
        <v>93</v>
      </c>
      <c r="BB100" s="800" t="s">
        <v>93</v>
      </c>
      <c r="BC100" s="470"/>
      <c r="BD100" s="476"/>
      <c r="BE100" s="923"/>
    </row>
    <row r="101" spans="1:57" s="9" customFormat="1" ht="24.75" customHeight="1" x14ac:dyDescent="0.2">
      <c r="A101" s="338" t="str">
        <f>' Original Budget Template'!A101</f>
        <v>C</v>
      </c>
      <c r="B101" s="1315"/>
      <c r="C101" s="409" t="str">
        <f>' Original Budget Template'!C101</f>
        <v>Indirect management costs in New Zealand (NZD)</v>
      </c>
      <c r="D101" s="427">
        <f>' Original Budget Template'!D101</f>
        <v>0</v>
      </c>
      <c r="E101" s="1081">
        <f>' Original Budget Template'!E101</f>
        <v>0</v>
      </c>
      <c r="F101" s="1030">
        <f>SUM(F102:F107)</f>
        <v>0</v>
      </c>
      <c r="G101" s="464">
        <f>SUM(O101,AA101,AJ101,AS101,BB101)</f>
        <v>0</v>
      </c>
      <c r="H101" s="464">
        <f>' Original Budget Template'!G101</f>
        <v>0</v>
      </c>
      <c r="I101" s="1031">
        <f>+G101</f>
        <v>0</v>
      </c>
      <c r="J101" s="1030">
        <f>+' Original Budget Template'!L101</f>
        <v>0</v>
      </c>
      <c r="K101" s="1030">
        <f>SUM(K103:K107)</f>
        <v>0</v>
      </c>
      <c r="L101" s="1030">
        <f>SUM(L103:L107)</f>
        <v>0</v>
      </c>
      <c r="M101" s="1030">
        <f>SUM(M103:M107)</f>
        <v>0</v>
      </c>
      <c r="N101" s="1030">
        <f>SUM(N103:N107)</f>
        <v>0</v>
      </c>
      <c r="O101" s="1030">
        <f>SUM(O103:O107)</f>
        <v>0</v>
      </c>
      <c r="P101" s="465">
        <f>+O101-J101</f>
        <v>0</v>
      </c>
      <c r="Q101" s="457">
        <f>IF(ISERROR(P101/J101),0,P101/J101)</f>
        <v>0</v>
      </c>
      <c r="R101" s="466"/>
      <c r="S101" s="466"/>
      <c r="T101" s="472">
        <f>+' Original Budget Template'!M101</f>
        <v>0</v>
      </c>
      <c r="U101" s="1104">
        <f>IF(ISERROR(O101/G101),0,O101/G101)</f>
        <v>0</v>
      </c>
      <c r="V101" s="1139">
        <f>SUM(V103:V107)</f>
        <v>0</v>
      </c>
      <c r="W101" s="668">
        <f>SUM(W103:W107)</f>
        <v>0</v>
      </c>
      <c r="X101" s="668">
        <f>SUM(X103:X107)</f>
        <v>0</v>
      </c>
      <c r="Y101" s="668">
        <f>SUM(Y103:Y107)</f>
        <v>0</v>
      </c>
      <c r="Z101" s="464">
        <f>+' Original Budget Template'!R101</f>
        <v>0</v>
      </c>
      <c r="AA101" s="464">
        <f>SUM(AA103:AA106)</f>
        <v>0</v>
      </c>
      <c r="AB101" s="472">
        <f>IF(ISERROR((+Z101+J101)/F101),0,(+Z101+J101)/F101)</f>
        <v>0</v>
      </c>
      <c r="AC101" s="472">
        <f>IF(ISERROR((+AA101+O101)/G101),0,(+AA101+O101)/G101)</f>
        <v>0</v>
      </c>
      <c r="AD101" s="467"/>
      <c r="AE101" s="667">
        <f>SUM(AE103:AE107)</f>
        <v>0</v>
      </c>
      <c r="AF101" s="668">
        <f>SUM(AF103:AF107)</f>
        <v>0</v>
      </c>
      <c r="AG101" s="668">
        <f>SUM(AG103:AG107)</f>
        <v>0</v>
      </c>
      <c r="AH101" s="668">
        <f>SUM(AH103:AH107)</f>
        <v>0</v>
      </c>
      <c r="AI101" s="464">
        <f>+' Original Budget Template'!X101</f>
        <v>0</v>
      </c>
      <c r="AJ101" s="464">
        <f>SUM(AJ103:AJ106)</f>
        <v>0</v>
      </c>
      <c r="AK101" s="472">
        <f>IF(ISERROR((+AI101+Z101+J101)/F101),0,(+AI101+Z101+J101)/F101)</f>
        <v>0</v>
      </c>
      <c r="AL101" s="472">
        <f>IF(ISERROR((+AJ101+O101+AA101)/G101),0,(+AJ101+O101+AA101)/G101)</f>
        <v>0</v>
      </c>
      <c r="AM101" s="467"/>
      <c r="AN101" s="667">
        <f>SUM(AN103:AN107)</f>
        <v>0</v>
      </c>
      <c r="AO101" s="668">
        <f>SUM(AO103:AO107)</f>
        <v>0</v>
      </c>
      <c r="AP101" s="668">
        <f>SUM(AP103:AP107)</f>
        <v>0</v>
      </c>
      <c r="AQ101" s="668">
        <f>SUM(AQ103:AQ107)</f>
        <v>0</v>
      </c>
      <c r="AR101" s="464">
        <f>+' Original Budget Template'!AD101</f>
        <v>0</v>
      </c>
      <c r="AS101" s="464">
        <f>SUM(AS103:AS106)</f>
        <v>0</v>
      </c>
      <c r="AT101" s="472">
        <f>IF(ISERROR((+$AR101+$AI101+$Z101+$J101)/$F101),0,(+$AR101+$AI101+$Z101+$J101)/$F101)</f>
        <v>0</v>
      </c>
      <c r="AU101" s="472">
        <f>IF(ISERROR((+$AS101+$AJ101+$AA101+$O101)/$G101),0,(+$AS101+$AJ101+$AA101+$O101)/$G101)</f>
        <v>0</v>
      </c>
      <c r="AV101" s="467"/>
      <c r="AW101" s="667">
        <f>SUM(AW103:AW107)</f>
        <v>0</v>
      </c>
      <c r="AX101" s="668">
        <f>SUM(AX103:AX107)</f>
        <v>0</v>
      </c>
      <c r="AY101" s="668">
        <f>SUM(AY103:AY107)</f>
        <v>0</v>
      </c>
      <c r="AZ101" s="668">
        <f>SUM(AZ103:AZ107)</f>
        <v>0</v>
      </c>
      <c r="BA101" s="464">
        <f>+' Original Budget Template'!AJ101</f>
        <v>0</v>
      </c>
      <c r="BB101" s="464">
        <f>SUM(BB103:BB106)</f>
        <v>0</v>
      </c>
      <c r="BC101" s="472">
        <f>IF(ISERROR((+$BA101+$AR101+$AI101+$Z101+$J101)/$F101),0,(+$BA101+$AR101+$AI101+$Z101+$J101)/$F101)</f>
        <v>0</v>
      </c>
      <c r="BD101" s="472">
        <f>IF(ISERROR(($BB101+$AS101+$AJ101+$AA101+$O101)/$G101),0,($BB101+$AS101+$AJ101+$AA101+$O101)/$G101)</f>
        <v>0</v>
      </c>
      <c r="BE101" s="910"/>
    </row>
    <row r="102" spans="1:57" ht="38.25" x14ac:dyDescent="0.2">
      <c r="A102" s="217"/>
      <c r="B102" s="1292"/>
      <c r="C102" s="1258" t="str">
        <f>' Original Budget Template'!C102</f>
        <v>Under each sub-output, provide a detailed description of what resources will be used to deliver the outputs:</v>
      </c>
      <c r="D102" s="186"/>
      <c r="E102" s="1077"/>
      <c r="F102" s="1032"/>
      <c r="G102" s="437"/>
      <c r="H102" s="437"/>
      <c r="I102" s="1033"/>
      <c r="J102" s="1039"/>
      <c r="K102" s="437"/>
      <c r="L102" s="437"/>
      <c r="M102" s="437"/>
      <c r="N102" s="437"/>
      <c r="O102" s="1032"/>
      <c r="P102" s="441"/>
      <c r="Q102" s="458"/>
      <c r="R102" s="414"/>
      <c r="S102" s="414"/>
      <c r="T102" s="469"/>
      <c r="U102" s="1105"/>
      <c r="V102" s="1136"/>
      <c r="W102" s="643"/>
      <c r="X102" s="643"/>
      <c r="Y102" s="644"/>
      <c r="Z102" s="436"/>
      <c r="AA102" s="436"/>
      <c r="AB102" s="469"/>
      <c r="AC102" s="469"/>
      <c r="AD102" s="481"/>
      <c r="AE102" s="642"/>
      <c r="AF102" s="643"/>
      <c r="AG102" s="643"/>
      <c r="AH102" s="644"/>
      <c r="AI102" s="436"/>
      <c r="AJ102" s="436"/>
      <c r="AK102" s="469"/>
      <c r="AL102" s="469"/>
      <c r="AM102" s="481"/>
      <c r="AN102" s="642"/>
      <c r="AO102" s="643"/>
      <c r="AP102" s="643"/>
      <c r="AQ102" s="644"/>
      <c r="AR102" s="436"/>
      <c r="AS102" s="436"/>
      <c r="AT102" s="469"/>
      <c r="AU102" s="469"/>
      <c r="AV102" s="481"/>
      <c r="AW102" s="642"/>
      <c r="AX102" s="643"/>
      <c r="AY102" s="643"/>
      <c r="AZ102" s="644"/>
      <c r="BA102" s="436"/>
      <c r="BB102" s="436"/>
      <c r="BC102" s="469"/>
      <c r="BD102" s="469"/>
      <c r="BE102" s="912"/>
    </row>
    <row r="103" spans="1:57" ht="15" customHeight="1" x14ac:dyDescent="0.2">
      <c r="A103" s="220" t="str">
        <f>' Original Budget Template'!A103</f>
        <v>C.1</v>
      </c>
      <c r="B103" s="1297"/>
      <c r="C103" s="198" t="str">
        <f>' Original Budget Template'!C103</f>
        <v>Description - suboutputs/tasks/expense type</v>
      </c>
      <c r="D103" s="150"/>
      <c r="E103" s="1078"/>
      <c r="F103" s="1034">
        <f>+' Original Budget Template'!F103</f>
        <v>0</v>
      </c>
      <c r="G103" s="439">
        <f>SUM(O103,AA103,AJ103,AS103,BB103)</f>
        <v>0</v>
      </c>
      <c r="H103" s="439">
        <f>' Original Budget Template'!G103</f>
        <v>0</v>
      </c>
      <c r="I103" s="1035">
        <f>+G103</f>
        <v>0</v>
      </c>
      <c r="J103" s="1034">
        <f>+' Original Budget Template'!L103</f>
        <v>0</v>
      </c>
      <c r="K103" s="440"/>
      <c r="L103" s="440"/>
      <c r="M103" s="440"/>
      <c r="N103" s="440"/>
      <c r="O103" s="1034">
        <f>SUM(K103:N103)</f>
        <v>0</v>
      </c>
      <c r="P103" s="441">
        <f>+O103-J103</f>
        <v>0</v>
      </c>
      <c r="Q103" s="458">
        <f>IF(ISERROR(P103/J103),0,P103/J103)</f>
        <v>0</v>
      </c>
      <c r="R103" s="590"/>
      <c r="S103" s="590"/>
      <c r="T103" s="469"/>
      <c r="U103" s="1105"/>
      <c r="V103" s="1137">
        <f>+' Original Budget Template'!N103</f>
        <v>0</v>
      </c>
      <c r="W103" s="646">
        <f>+' Original Budget Template'!O103</f>
        <v>0</v>
      </c>
      <c r="X103" s="646">
        <f>+' Original Budget Template'!P103</f>
        <v>0</v>
      </c>
      <c r="Y103" s="647">
        <f>+' Original Budget Template'!Q103</f>
        <v>0</v>
      </c>
      <c r="Z103" s="439">
        <f>+' Original Budget Template'!R103</f>
        <v>0</v>
      </c>
      <c r="AA103" s="439">
        <f>SUM(V103:Y103)</f>
        <v>0</v>
      </c>
      <c r="AB103" s="469"/>
      <c r="AC103" s="469"/>
      <c r="AD103" s="589"/>
      <c r="AE103" s="645">
        <f>+' Original Budget Template'!T103</f>
        <v>0</v>
      </c>
      <c r="AF103" s="646">
        <f>+' Original Budget Template'!U103</f>
        <v>0</v>
      </c>
      <c r="AG103" s="646">
        <f>+' Original Budget Template'!V103</f>
        <v>0</v>
      </c>
      <c r="AH103" s="647">
        <f>+' Original Budget Template'!W103</f>
        <v>0</v>
      </c>
      <c r="AI103" s="439">
        <f>+' Original Budget Template'!X103</f>
        <v>0</v>
      </c>
      <c r="AJ103" s="439">
        <f>SUM(AE103:AH103)</f>
        <v>0</v>
      </c>
      <c r="AK103" s="469"/>
      <c r="AL103" s="469"/>
      <c r="AM103" s="589"/>
      <c r="AN103" s="645">
        <f>+' Original Budget Template'!Z103</f>
        <v>0</v>
      </c>
      <c r="AO103" s="646">
        <f>+' Original Budget Template'!AA103</f>
        <v>0</v>
      </c>
      <c r="AP103" s="646">
        <f>+' Original Budget Template'!AB103</f>
        <v>0</v>
      </c>
      <c r="AQ103" s="647">
        <f>+' Original Budget Template'!AC103</f>
        <v>0</v>
      </c>
      <c r="AR103" s="439">
        <f>+' Original Budget Template'!AD103</f>
        <v>0</v>
      </c>
      <c r="AS103" s="439">
        <f>SUM(AN103:AQ103)</f>
        <v>0</v>
      </c>
      <c r="AT103" s="469"/>
      <c r="AU103" s="469"/>
      <c r="AV103" s="589"/>
      <c r="AW103" s="645">
        <f>+' Original Budget Template'!AF103</f>
        <v>0</v>
      </c>
      <c r="AX103" s="646">
        <f>+' Original Budget Template'!AG103</f>
        <v>0</v>
      </c>
      <c r="AY103" s="646">
        <f>+' Original Budget Template'!AH103</f>
        <v>0</v>
      </c>
      <c r="AZ103" s="647">
        <f>+' Original Budget Template'!AI103</f>
        <v>0</v>
      </c>
      <c r="BA103" s="439">
        <f>+' Original Budget Template'!AJ103</f>
        <v>0</v>
      </c>
      <c r="BB103" s="439">
        <f>SUM(AW103:AZ103)</f>
        <v>0</v>
      </c>
      <c r="BC103" s="469"/>
      <c r="BD103" s="469"/>
      <c r="BE103" s="914"/>
    </row>
    <row r="104" spans="1:57" ht="15" customHeight="1" x14ac:dyDescent="0.2">
      <c r="A104" s="220" t="str">
        <f>' Original Budget Template'!A104</f>
        <v>C.2</v>
      </c>
      <c r="B104" s="1297"/>
      <c r="C104" s="198" t="str">
        <f>' Original Budget Template'!C104</f>
        <v>Description - suboutputs/tasks/expense type</v>
      </c>
      <c r="D104" s="150"/>
      <c r="E104" s="1078"/>
      <c r="F104" s="1034">
        <f>+' Original Budget Template'!F104</f>
        <v>0</v>
      </c>
      <c r="G104" s="439">
        <f>SUM(O104,AA104,AJ104,AS104,BB104)</f>
        <v>0</v>
      </c>
      <c r="H104" s="439">
        <f>' Original Budget Template'!G104</f>
        <v>0</v>
      </c>
      <c r="I104" s="1035">
        <f>+G104</f>
        <v>0</v>
      </c>
      <c r="J104" s="1034">
        <f>+' Original Budget Template'!L104</f>
        <v>0</v>
      </c>
      <c r="K104" s="440"/>
      <c r="L104" s="440"/>
      <c r="M104" s="440"/>
      <c r="N104" s="440"/>
      <c r="O104" s="1034">
        <f>SUM(K104:N104)</f>
        <v>0</v>
      </c>
      <c r="P104" s="441">
        <f>+O104-J104</f>
        <v>0</v>
      </c>
      <c r="Q104" s="458">
        <f>IF(ISERROR(P104/J104),0,P104/J104)</f>
        <v>0</v>
      </c>
      <c r="R104" s="590"/>
      <c r="S104" s="590"/>
      <c r="T104" s="469"/>
      <c r="U104" s="1105"/>
      <c r="V104" s="1137">
        <f>+' Original Budget Template'!N104</f>
        <v>0</v>
      </c>
      <c r="W104" s="646">
        <f>+' Original Budget Template'!O104</f>
        <v>0</v>
      </c>
      <c r="X104" s="646">
        <f>+' Original Budget Template'!P104</f>
        <v>0</v>
      </c>
      <c r="Y104" s="647">
        <f>+' Original Budget Template'!Q104</f>
        <v>0</v>
      </c>
      <c r="Z104" s="439">
        <f>+' Original Budget Template'!R104</f>
        <v>0</v>
      </c>
      <c r="AA104" s="439">
        <f>SUM(V104:Y104)</f>
        <v>0</v>
      </c>
      <c r="AB104" s="469"/>
      <c r="AC104" s="469"/>
      <c r="AD104" s="589"/>
      <c r="AE104" s="645">
        <f>+' Original Budget Template'!T104</f>
        <v>0</v>
      </c>
      <c r="AF104" s="646">
        <f>+' Original Budget Template'!U104</f>
        <v>0</v>
      </c>
      <c r="AG104" s="646">
        <f>+' Original Budget Template'!V104</f>
        <v>0</v>
      </c>
      <c r="AH104" s="647">
        <f>+' Original Budget Template'!W104</f>
        <v>0</v>
      </c>
      <c r="AI104" s="439">
        <f>+' Original Budget Template'!X104</f>
        <v>0</v>
      </c>
      <c r="AJ104" s="439">
        <f>SUM(AE104:AH104)</f>
        <v>0</v>
      </c>
      <c r="AK104" s="469"/>
      <c r="AL104" s="469"/>
      <c r="AM104" s="589"/>
      <c r="AN104" s="645">
        <f>+' Original Budget Template'!Z104</f>
        <v>0</v>
      </c>
      <c r="AO104" s="646">
        <f>+' Original Budget Template'!AA104</f>
        <v>0</v>
      </c>
      <c r="AP104" s="646">
        <f>+' Original Budget Template'!AB104</f>
        <v>0</v>
      </c>
      <c r="AQ104" s="647">
        <f>+' Original Budget Template'!AC104</f>
        <v>0</v>
      </c>
      <c r="AR104" s="439">
        <f>+' Original Budget Template'!AD104</f>
        <v>0</v>
      </c>
      <c r="AS104" s="439">
        <f>SUM(AN104:AQ104)</f>
        <v>0</v>
      </c>
      <c r="AT104" s="469"/>
      <c r="AU104" s="469"/>
      <c r="AV104" s="589"/>
      <c r="AW104" s="645">
        <f>+' Original Budget Template'!AF104</f>
        <v>0</v>
      </c>
      <c r="AX104" s="646">
        <f>+' Original Budget Template'!AG104</f>
        <v>0</v>
      </c>
      <c r="AY104" s="646">
        <f>+' Original Budget Template'!AH104</f>
        <v>0</v>
      </c>
      <c r="AZ104" s="647">
        <f>+' Original Budget Template'!AI104</f>
        <v>0</v>
      </c>
      <c r="BA104" s="439">
        <f>+' Original Budget Template'!AJ104</f>
        <v>0</v>
      </c>
      <c r="BB104" s="439">
        <f>SUM(AW104:AZ104)</f>
        <v>0</v>
      </c>
      <c r="BC104" s="469"/>
      <c r="BD104" s="469"/>
      <c r="BE104" s="914"/>
    </row>
    <row r="105" spans="1:57" ht="15" customHeight="1" x14ac:dyDescent="0.2">
      <c r="A105" s="220" t="str">
        <f>' Original Budget Template'!A105</f>
        <v>C.3</v>
      </c>
      <c r="B105" s="1297"/>
      <c r="C105" s="198" t="str">
        <f>' Original Budget Template'!C105</f>
        <v>Description - suboutputs/tasks/expense type</v>
      </c>
      <c r="D105" s="150"/>
      <c r="E105" s="1078"/>
      <c r="F105" s="1034">
        <f>+' Original Budget Template'!F105</f>
        <v>0</v>
      </c>
      <c r="G105" s="439">
        <f>SUM(O105,AA105,AJ105,AS105,BB105)</f>
        <v>0</v>
      </c>
      <c r="H105" s="439">
        <f>' Original Budget Template'!G105</f>
        <v>0</v>
      </c>
      <c r="I105" s="1035">
        <f>+G105</f>
        <v>0</v>
      </c>
      <c r="J105" s="1034">
        <f>+' Original Budget Template'!L105</f>
        <v>0</v>
      </c>
      <c r="K105" s="440"/>
      <c r="L105" s="440"/>
      <c r="M105" s="440"/>
      <c r="N105" s="440"/>
      <c r="O105" s="1034">
        <f>SUM(K105:N105)</f>
        <v>0</v>
      </c>
      <c r="P105" s="441">
        <f>+O105-J105</f>
        <v>0</v>
      </c>
      <c r="Q105" s="458">
        <f>IF(ISERROR(P105/J105),0,P105/J105)</f>
        <v>0</v>
      </c>
      <c r="R105" s="590"/>
      <c r="S105" s="590"/>
      <c r="T105" s="469"/>
      <c r="U105" s="1105"/>
      <c r="V105" s="1137">
        <f>+' Original Budget Template'!N105</f>
        <v>0</v>
      </c>
      <c r="W105" s="646">
        <f>+' Original Budget Template'!O105</f>
        <v>0</v>
      </c>
      <c r="X105" s="646">
        <f>+' Original Budget Template'!P105</f>
        <v>0</v>
      </c>
      <c r="Y105" s="647">
        <f>+' Original Budget Template'!Q105</f>
        <v>0</v>
      </c>
      <c r="Z105" s="439">
        <f>+' Original Budget Template'!R105</f>
        <v>0</v>
      </c>
      <c r="AA105" s="439">
        <f>SUM(V105:Y105)</f>
        <v>0</v>
      </c>
      <c r="AB105" s="469"/>
      <c r="AC105" s="469"/>
      <c r="AD105" s="589"/>
      <c r="AE105" s="645">
        <f>+' Original Budget Template'!T105</f>
        <v>0</v>
      </c>
      <c r="AF105" s="646">
        <f>+' Original Budget Template'!U105</f>
        <v>0</v>
      </c>
      <c r="AG105" s="646">
        <f>+' Original Budget Template'!V105</f>
        <v>0</v>
      </c>
      <c r="AH105" s="647">
        <f>+' Original Budget Template'!W105</f>
        <v>0</v>
      </c>
      <c r="AI105" s="439">
        <f>+' Original Budget Template'!X105</f>
        <v>0</v>
      </c>
      <c r="AJ105" s="439">
        <f>SUM(AE105:AH105)</f>
        <v>0</v>
      </c>
      <c r="AK105" s="469"/>
      <c r="AL105" s="469"/>
      <c r="AM105" s="589"/>
      <c r="AN105" s="645">
        <f>+' Original Budget Template'!Z105</f>
        <v>0</v>
      </c>
      <c r="AO105" s="646">
        <f>+' Original Budget Template'!AA105</f>
        <v>0</v>
      </c>
      <c r="AP105" s="646">
        <f>+' Original Budget Template'!AB105</f>
        <v>0</v>
      </c>
      <c r="AQ105" s="647">
        <f>+' Original Budget Template'!AC105</f>
        <v>0</v>
      </c>
      <c r="AR105" s="439">
        <f>+' Original Budget Template'!AD105</f>
        <v>0</v>
      </c>
      <c r="AS105" s="439">
        <f>SUM(AN105:AQ105)</f>
        <v>0</v>
      </c>
      <c r="AT105" s="469"/>
      <c r="AU105" s="469"/>
      <c r="AV105" s="589"/>
      <c r="AW105" s="645">
        <f>+' Original Budget Template'!AF105</f>
        <v>0</v>
      </c>
      <c r="AX105" s="646">
        <f>+' Original Budget Template'!AG105</f>
        <v>0</v>
      </c>
      <c r="AY105" s="646">
        <f>+' Original Budget Template'!AH105</f>
        <v>0</v>
      </c>
      <c r="AZ105" s="647">
        <f>+' Original Budget Template'!AI105</f>
        <v>0</v>
      </c>
      <c r="BA105" s="439">
        <f>+' Original Budget Template'!AJ105</f>
        <v>0</v>
      </c>
      <c r="BB105" s="439">
        <f>SUM(AW105:AZ105)</f>
        <v>0</v>
      </c>
      <c r="BC105" s="469"/>
      <c r="BD105" s="469"/>
      <c r="BE105" s="914"/>
    </row>
    <row r="106" spans="1:57" ht="15" customHeight="1" x14ac:dyDescent="0.2">
      <c r="A106" s="220" t="str">
        <f>' Original Budget Template'!A106</f>
        <v>C.4</v>
      </c>
      <c r="B106" s="1297"/>
      <c r="C106" s="423" t="str">
        <f>' Original Budget Template'!C106</f>
        <v>Description - suboutputs/tasks/expense type</v>
      </c>
      <c r="D106" s="152"/>
      <c r="E106" s="1082"/>
      <c r="F106" s="1034">
        <f>+' Original Budget Template'!F106</f>
        <v>0</v>
      </c>
      <c r="G106" s="439">
        <f>SUM(O106,AA106,AJ106,AS106,BB106)</f>
        <v>0</v>
      </c>
      <c r="H106" s="439">
        <f>' Original Budget Template'!G106</f>
        <v>0</v>
      </c>
      <c r="I106" s="1035">
        <f>+G106</f>
        <v>0</v>
      </c>
      <c r="J106" s="1034">
        <f>+' Original Budget Template'!L106</f>
        <v>0</v>
      </c>
      <c r="K106" s="440"/>
      <c r="L106" s="440"/>
      <c r="M106" s="440"/>
      <c r="N106" s="440"/>
      <c r="O106" s="1034">
        <f>SUM(K106:N106)</f>
        <v>0</v>
      </c>
      <c r="P106" s="441">
        <f>+O106-J106</f>
        <v>0</v>
      </c>
      <c r="Q106" s="458">
        <f>IF(ISERROR(P106/J106),0,P106/J106)</f>
        <v>0</v>
      </c>
      <c r="R106" s="590"/>
      <c r="S106" s="590"/>
      <c r="T106" s="469"/>
      <c r="U106" s="1105"/>
      <c r="V106" s="1137">
        <f>+' Original Budget Template'!N106</f>
        <v>0</v>
      </c>
      <c r="W106" s="646">
        <f>+' Original Budget Template'!O106</f>
        <v>0</v>
      </c>
      <c r="X106" s="646">
        <f>+' Original Budget Template'!P106</f>
        <v>0</v>
      </c>
      <c r="Y106" s="647">
        <f>+' Original Budget Template'!Q106</f>
        <v>0</v>
      </c>
      <c r="Z106" s="439">
        <f>+' Original Budget Template'!R106</f>
        <v>0</v>
      </c>
      <c r="AA106" s="439">
        <f>SUM(V106:Y106)</f>
        <v>0</v>
      </c>
      <c r="AB106" s="469"/>
      <c r="AC106" s="469"/>
      <c r="AD106" s="589"/>
      <c r="AE106" s="645">
        <f>+' Original Budget Template'!T106</f>
        <v>0</v>
      </c>
      <c r="AF106" s="646">
        <f>+' Original Budget Template'!U106</f>
        <v>0</v>
      </c>
      <c r="AG106" s="646">
        <f>+' Original Budget Template'!V106</f>
        <v>0</v>
      </c>
      <c r="AH106" s="647">
        <f>+' Original Budget Template'!W106</f>
        <v>0</v>
      </c>
      <c r="AI106" s="439">
        <f>+' Original Budget Template'!X106</f>
        <v>0</v>
      </c>
      <c r="AJ106" s="439">
        <f>SUM(AE106:AH106)</f>
        <v>0</v>
      </c>
      <c r="AK106" s="469"/>
      <c r="AL106" s="469"/>
      <c r="AM106" s="589"/>
      <c r="AN106" s="645">
        <f>+' Original Budget Template'!Z106</f>
        <v>0</v>
      </c>
      <c r="AO106" s="646">
        <f>+' Original Budget Template'!AA106</f>
        <v>0</v>
      </c>
      <c r="AP106" s="646">
        <f>+' Original Budget Template'!AB106</f>
        <v>0</v>
      </c>
      <c r="AQ106" s="647">
        <f>+' Original Budget Template'!AC106</f>
        <v>0</v>
      </c>
      <c r="AR106" s="439">
        <f>+' Original Budget Template'!AD106</f>
        <v>0</v>
      </c>
      <c r="AS106" s="439">
        <f>SUM(AN106:AQ106)</f>
        <v>0</v>
      </c>
      <c r="AT106" s="469"/>
      <c r="AU106" s="469"/>
      <c r="AV106" s="589"/>
      <c r="AW106" s="645">
        <f>+' Original Budget Template'!AF106</f>
        <v>0</v>
      </c>
      <c r="AX106" s="646">
        <f>+' Original Budget Template'!AG106</f>
        <v>0</v>
      </c>
      <c r="AY106" s="646">
        <f>+' Original Budget Template'!AH106</f>
        <v>0</v>
      </c>
      <c r="AZ106" s="647">
        <f>+' Original Budget Template'!AI106</f>
        <v>0</v>
      </c>
      <c r="BA106" s="439">
        <f>+' Original Budget Template'!AJ106</f>
        <v>0</v>
      </c>
      <c r="BB106" s="439">
        <f>SUM(AW106:AZ106)</f>
        <v>0</v>
      </c>
      <c r="BC106" s="469"/>
      <c r="BD106" s="469"/>
      <c r="BE106" s="914"/>
    </row>
    <row r="107" spans="1:57" ht="15" customHeight="1" thickBot="1" x14ac:dyDescent="0.25">
      <c r="A107" s="220"/>
      <c r="B107" s="1297"/>
      <c r="C107" s="225"/>
      <c r="D107" s="226"/>
      <c r="E107" s="1083"/>
      <c r="F107" s="1043"/>
      <c r="G107" s="447"/>
      <c r="H107" s="447"/>
      <c r="I107" s="1044"/>
      <c r="J107" s="1108"/>
      <c r="K107" s="1266"/>
      <c r="L107" s="1266"/>
      <c r="M107" s="1266"/>
      <c r="N107" s="1266"/>
      <c r="O107" s="448"/>
      <c r="P107" s="449"/>
      <c r="Q107" s="461"/>
      <c r="R107" s="403"/>
      <c r="S107" s="403"/>
      <c r="T107" s="470"/>
      <c r="U107" s="1109"/>
      <c r="V107" s="1133"/>
      <c r="W107" s="637"/>
      <c r="X107" s="637"/>
      <c r="Y107" s="638"/>
      <c r="Z107" s="403"/>
      <c r="AA107" s="50"/>
      <c r="AB107" s="470"/>
      <c r="AC107" s="476"/>
      <c r="AD107" s="403"/>
      <c r="AE107" s="636"/>
      <c r="AF107" s="637"/>
      <c r="AG107" s="637"/>
      <c r="AH107" s="638"/>
      <c r="AI107" s="403"/>
      <c r="AJ107" s="50"/>
      <c r="AK107" s="470"/>
      <c r="AL107" s="476"/>
      <c r="AM107" s="403"/>
      <c r="AN107" s="636"/>
      <c r="AO107" s="637"/>
      <c r="AP107" s="637"/>
      <c r="AQ107" s="638"/>
      <c r="AR107" s="403"/>
      <c r="AS107" s="50"/>
      <c r="AT107" s="470"/>
      <c r="AU107" s="476"/>
      <c r="AV107" s="403"/>
      <c r="AW107" s="636"/>
      <c r="AX107" s="637"/>
      <c r="AY107" s="637"/>
      <c r="AZ107" s="638"/>
      <c r="BA107" s="403"/>
      <c r="BB107" s="50"/>
      <c r="BC107" s="470"/>
      <c r="BD107" s="476"/>
      <c r="BE107" s="923"/>
    </row>
    <row r="108" spans="1:57" ht="15" customHeight="1" x14ac:dyDescent="0.2">
      <c r="A108" s="276">
        <v>0</v>
      </c>
      <c r="B108" s="1301"/>
      <c r="C108" s="1546" t="s">
        <v>158</v>
      </c>
      <c r="D108" s="1547"/>
      <c r="E108" s="1548"/>
      <c r="F108" s="1046">
        <f t="shared" ref="F108:P108" si="11">+F98+F101</f>
        <v>0</v>
      </c>
      <c r="G108" s="450">
        <f t="shared" si="11"/>
        <v>0</v>
      </c>
      <c r="H108" s="450">
        <f t="shared" si="11"/>
        <v>0</v>
      </c>
      <c r="I108" s="1047">
        <f t="shared" si="11"/>
        <v>0</v>
      </c>
      <c r="J108" s="1046">
        <f t="shared" si="11"/>
        <v>0</v>
      </c>
      <c r="K108" s="825">
        <f t="shared" si="11"/>
        <v>0</v>
      </c>
      <c r="L108" s="825">
        <f t="shared" si="11"/>
        <v>0</v>
      </c>
      <c r="M108" s="825">
        <f t="shared" si="11"/>
        <v>0</v>
      </c>
      <c r="N108" s="825">
        <f t="shared" si="11"/>
        <v>0</v>
      </c>
      <c r="O108" s="450">
        <f t="shared" si="11"/>
        <v>0</v>
      </c>
      <c r="P108" s="450">
        <f t="shared" si="11"/>
        <v>0</v>
      </c>
      <c r="Q108" s="463"/>
      <c r="R108" s="431"/>
      <c r="S108" s="431"/>
      <c r="T108" s="473"/>
      <c r="U108" s="1111"/>
      <c r="V108" s="1140">
        <f t="shared" ref="V108:AA108" si="12">+V98+V101</f>
        <v>0</v>
      </c>
      <c r="W108" s="653">
        <f t="shared" si="12"/>
        <v>0</v>
      </c>
      <c r="X108" s="653">
        <f t="shared" si="12"/>
        <v>0</v>
      </c>
      <c r="Y108" s="654">
        <f t="shared" si="12"/>
        <v>0</v>
      </c>
      <c r="Z108" s="450">
        <f t="shared" si="12"/>
        <v>0</v>
      </c>
      <c r="AA108" s="450">
        <f t="shared" si="12"/>
        <v>0</v>
      </c>
      <c r="AB108" s="473"/>
      <c r="AC108" s="478"/>
      <c r="AD108" s="431"/>
      <c r="AE108" s="652">
        <f t="shared" ref="AE108:AJ108" si="13">+AE98+AE101</f>
        <v>0</v>
      </c>
      <c r="AF108" s="653">
        <f t="shared" si="13"/>
        <v>0</v>
      </c>
      <c r="AG108" s="653">
        <f t="shared" si="13"/>
        <v>0</v>
      </c>
      <c r="AH108" s="654">
        <f t="shared" si="13"/>
        <v>0</v>
      </c>
      <c r="AI108" s="450">
        <f t="shared" si="13"/>
        <v>0</v>
      </c>
      <c r="AJ108" s="450">
        <f t="shared" si="13"/>
        <v>0</v>
      </c>
      <c r="AK108" s="473"/>
      <c r="AL108" s="478"/>
      <c r="AM108" s="431"/>
      <c r="AN108" s="652">
        <f t="shared" ref="AN108:AS108" si="14">+AN98+AN101</f>
        <v>0</v>
      </c>
      <c r="AO108" s="653">
        <f t="shared" si="14"/>
        <v>0</v>
      </c>
      <c r="AP108" s="653">
        <f t="shared" si="14"/>
        <v>0</v>
      </c>
      <c r="AQ108" s="654">
        <f t="shared" si="14"/>
        <v>0</v>
      </c>
      <c r="AR108" s="450">
        <f t="shared" si="14"/>
        <v>0</v>
      </c>
      <c r="AS108" s="450">
        <f t="shared" si="14"/>
        <v>0</v>
      </c>
      <c r="AT108" s="473"/>
      <c r="AU108" s="478"/>
      <c r="AV108" s="431"/>
      <c r="AW108" s="652">
        <f t="shared" ref="AW108:BB108" si="15">+AW98+AW101</f>
        <v>0</v>
      </c>
      <c r="AX108" s="653">
        <f t="shared" si="15"/>
        <v>0</v>
      </c>
      <c r="AY108" s="653">
        <f t="shared" si="15"/>
        <v>0</v>
      </c>
      <c r="AZ108" s="654">
        <f t="shared" si="15"/>
        <v>0</v>
      </c>
      <c r="BA108" s="450">
        <f t="shared" si="15"/>
        <v>0</v>
      </c>
      <c r="BB108" s="450">
        <f t="shared" si="15"/>
        <v>0</v>
      </c>
      <c r="BC108" s="473"/>
      <c r="BD108" s="478"/>
      <c r="BE108" s="925"/>
    </row>
    <row r="109" spans="1:57" ht="15" customHeight="1" x14ac:dyDescent="0.2">
      <c r="A109" s="277"/>
      <c r="B109" s="1302"/>
      <c r="C109" s="1531" t="s">
        <v>157</v>
      </c>
      <c r="D109" s="1532"/>
      <c r="E109" s="1533"/>
      <c r="F109" s="1048"/>
      <c r="G109" s="802"/>
      <c r="H109" s="358">
        <f>IF(H111=0,0,H108/H111)</f>
        <v>0</v>
      </c>
      <c r="I109" s="1049">
        <f>IF(I111=0,0,I108/I111)</f>
        <v>0</v>
      </c>
      <c r="J109" s="1112"/>
      <c r="K109" s="1267"/>
      <c r="L109" s="1267"/>
      <c r="M109" s="1267"/>
      <c r="N109" s="1267"/>
      <c r="O109" s="803"/>
      <c r="P109" s="804"/>
      <c r="Q109" s="805"/>
      <c r="R109" s="806"/>
      <c r="S109" s="806"/>
      <c r="T109" s="807"/>
      <c r="U109" s="1113"/>
      <c r="V109" s="1141"/>
      <c r="W109" s="809"/>
      <c r="X109" s="809"/>
      <c r="Y109" s="810"/>
      <c r="Z109" s="806"/>
      <c r="AA109" s="811"/>
      <c r="AB109" s="807"/>
      <c r="AC109" s="812"/>
      <c r="AD109" s="806"/>
      <c r="AE109" s="808"/>
      <c r="AF109" s="809"/>
      <c r="AG109" s="809"/>
      <c r="AH109" s="810"/>
      <c r="AI109" s="806"/>
      <c r="AJ109" s="811"/>
      <c r="AK109" s="807"/>
      <c r="AL109" s="812"/>
      <c r="AM109" s="806"/>
      <c r="AN109" s="808"/>
      <c r="AO109" s="809"/>
      <c r="AP109" s="809"/>
      <c r="AQ109" s="810"/>
      <c r="AR109" s="806"/>
      <c r="AS109" s="811"/>
      <c r="AT109" s="807"/>
      <c r="AU109" s="812"/>
      <c r="AV109" s="806"/>
      <c r="AW109" s="808"/>
      <c r="AX109" s="809"/>
      <c r="AY109" s="809"/>
      <c r="AZ109" s="810"/>
      <c r="BA109" s="806"/>
      <c r="BB109" s="811"/>
      <c r="BC109" s="807"/>
      <c r="BD109" s="812"/>
      <c r="BE109" s="926"/>
    </row>
    <row r="110" spans="1:57" ht="15" customHeight="1" thickBot="1" x14ac:dyDescent="0.25">
      <c r="A110" s="222"/>
      <c r="B110" s="1303"/>
      <c r="C110" s="201"/>
      <c r="D110" s="202"/>
      <c r="E110" s="1084"/>
      <c r="F110" s="1043"/>
      <c r="G110" s="447"/>
      <c r="H110" s="447"/>
      <c r="I110" s="1044"/>
      <c r="J110" s="1108"/>
      <c r="K110" s="1266"/>
      <c r="L110" s="1266"/>
      <c r="M110" s="1266"/>
      <c r="N110" s="1266"/>
      <c r="O110" s="448"/>
      <c r="P110" s="449"/>
      <c r="Q110" s="461"/>
      <c r="R110" s="403"/>
      <c r="S110" s="403"/>
      <c r="T110" s="470"/>
      <c r="U110" s="1109"/>
      <c r="V110" s="1133"/>
      <c r="W110" s="637"/>
      <c r="X110" s="637"/>
      <c r="Y110" s="638"/>
      <c r="Z110" s="403"/>
      <c r="AA110" s="50"/>
      <c r="AB110" s="470"/>
      <c r="AC110" s="476"/>
      <c r="AD110" s="403"/>
      <c r="AE110" s="636"/>
      <c r="AF110" s="637"/>
      <c r="AG110" s="637"/>
      <c r="AH110" s="638"/>
      <c r="AI110" s="403"/>
      <c r="AJ110" s="50"/>
      <c r="AK110" s="470"/>
      <c r="AL110" s="476"/>
      <c r="AM110" s="403"/>
      <c r="AN110" s="636"/>
      <c r="AO110" s="637"/>
      <c r="AP110" s="637"/>
      <c r="AQ110" s="638"/>
      <c r="AR110" s="403"/>
      <c r="AS110" s="50"/>
      <c r="AT110" s="470"/>
      <c r="AU110" s="476"/>
      <c r="AV110" s="403"/>
      <c r="AW110" s="636"/>
      <c r="AX110" s="637"/>
      <c r="AY110" s="637"/>
      <c r="AZ110" s="638"/>
      <c r="BA110" s="403"/>
      <c r="BB110" s="50"/>
      <c r="BC110" s="470"/>
      <c r="BD110" s="476"/>
      <c r="BE110" s="923"/>
    </row>
    <row r="111" spans="1:57" s="9" customFormat="1" ht="27" customHeight="1" thickTop="1" thickBot="1" x14ac:dyDescent="0.25">
      <c r="A111" s="927"/>
      <c r="B111" s="1316"/>
      <c r="C111" s="1231" t="s">
        <v>159</v>
      </c>
      <c r="D111" s="424"/>
      <c r="E111" s="1085"/>
      <c r="F111" s="1050">
        <f t="shared" ref="F111:P111" si="16">SUM(F86,F108)</f>
        <v>0</v>
      </c>
      <c r="G111" s="433">
        <f t="shared" si="16"/>
        <v>0</v>
      </c>
      <c r="H111" s="433">
        <f t="shared" si="16"/>
        <v>0</v>
      </c>
      <c r="I111" s="1051">
        <f t="shared" si="16"/>
        <v>0</v>
      </c>
      <c r="J111" s="1050">
        <f t="shared" si="16"/>
        <v>0</v>
      </c>
      <c r="K111" s="827">
        <f t="shared" si="16"/>
        <v>0</v>
      </c>
      <c r="L111" s="827">
        <f t="shared" si="16"/>
        <v>0</v>
      </c>
      <c r="M111" s="827">
        <f t="shared" si="16"/>
        <v>0</v>
      </c>
      <c r="N111" s="827">
        <f t="shared" si="16"/>
        <v>0</v>
      </c>
      <c r="O111" s="433">
        <f t="shared" si="16"/>
        <v>0</v>
      </c>
      <c r="P111" s="433">
        <f t="shared" si="16"/>
        <v>0</v>
      </c>
      <c r="Q111" s="485">
        <f>IF(ISERROR(P111/J111),0,P111/J111)</f>
        <v>0</v>
      </c>
      <c r="R111" s="430"/>
      <c r="S111" s="430"/>
      <c r="T111" s="474"/>
      <c r="U111" s="1114"/>
      <c r="V111" s="1142">
        <f t="shared" ref="V111:AA111" si="17">SUM(V86,V108)</f>
        <v>0</v>
      </c>
      <c r="W111" s="656">
        <f t="shared" si="17"/>
        <v>0</v>
      </c>
      <c r="X111" s="656">
        <f t="shared" si="17"/>
        <v>0</v>
      </c>
      <c r="Y111" s="657">
        <f t="shared" si="17"/>
        <v>0</v>
      </c>
      <c r="Z111" s="433">
        <f t="shared" si="17"/>
        <v>0</v>
      </c>
      <c r="AA111" s="433">
        <f t="shared" si="17"/>
        <v>0</v>
      </c>
      <c r="AB111" s="499">
        <f>IF(ISERROR((+Z111+J111)/F111),0,(+Z111+J111)/F111)</f>
        <v>0</v>
      </c>
      <c r="AC111" s="499">
        <f>IF(ISERROR((+AA111+O111)/G111),0,(+AA111+O111)/G111)</f>
        <v>0</v>
      </c>
      <c r="AD111" s="430"/>
      <c r="AE111" s="655">
        <f t="shared" ref="AE111:AJ111" si="18">SUM(AE86,AE108)</f>
        <v>0</v>
      </c>
      <c r="AF111" s="656">
        <f t="shared" si="18"/>
        <v>0</v>
      </c>
      <c r="AG111" s="656">
        <f t="shared" si="18"/>
        <v>0</v>
      </c>
      <c r="AH111" s="657">
        <f t="shared" si="18"/>
        <v>0</v>
      </c>
      <c r="AI111" s="433">
        <f t="shared" si="18"/>
        <v>0</v>
      </c>
      <c r="AJ111" s="433">
        <f t="shared" si="18"/>
        <v>0</v>
      </c>
      <c r="AK111" s="499">
        <f>IF(ISERROR((+AI111+Z111+J111)/F111),0,(+AI111+Z111+J111)/F111)</f>
        <v>0</v>
      </c>
      <c r="AL111" s="499">
        <f>IF(ISERROR((+AJ111+O111+AA111)/G111),0,(+AJ111+O111+AA111)/G111)</f>
        <v>0</v>
      </c>
      <c r="AM111" s="430"/>
      <c r="AN111" s="655">
        <f t="shared" ref="AN111:AS111" si="19">SUM(AN86,AN108)</f>
        <v>0</v>
      </c>
      <c r="AO111" s="656">
        <f t="shared" si="19"/>
        <v>0</v>
      </c>
      <c r="AP111" s="656">
        <f t="shared" si="19"/>
        <v>0</v>
      </c>
      <c r="AQ111" s="657">
        <f t="shared" si="19"/>
        <v>0</v>
      </c>
      <c r="AR111" s="433">
        <f t="shared" si="19"/>
        <v>0</v>
      </c>
      <c r="AS111" s="433">
        <f t="shared" si="19"/>
        <v>0</v>
      </c>
      <c r="AT111" s="499">
        <f>IF(ISERROR((+$AR111+$AI111+$Z111+$J111)/$F111),0,(+$AR111+$AI111+$Z111+$J111)/$F111)</f>
        <v>0</v>
      </c>
      <c r="AU111" s="499">
        <f>IF(ISERROR((+$AS111+$AJ111+$AA111+$O111)/$G111),0,(+$AS111+$AJ111+$AA111+$O111)/$G111)</f>
        <v>0</v>
      </c>
      <c r="AV111" s="430"/>
      <c r="AW111" s="655">
        <f t="shared" ref="AW111:BB111" si="20">SUM(AW86,AW108)</f>
        <v>0</v>
      </c>
      <c r="AX111" s="656">
        <f t="shared" si="20"/>
        <v>0</v>
      </c>
      <c r="AY111" s="656">
        <f t="shared" si="20"/>
        <v>0</v>
      </c>
      <c r="AZ111" s="657">
        <f t="shared" si="20"/>
        <v>0</v>
      </c>
      <c r="BA111" s="433">
        <f t="shared" si="20"/>
        <v>0</v>
      </c>
      <c r="BB111" s="433">
        <f t="shared" si="20"/>
        <v>0</v>
      </c>
      <c r="BC111" s="499">
        <f>IF(ISERROR((+$BA111+$AR111+$AI111+$Z111+$J111)/$F111),0,(+$BA111+$AR111+$AI111+$Z111+$J111)/$F111)</f>
        <v>0</v>
      </c>
      <c r="BD111" s="499">
        <f>IF(ISERROR(($BB111+$AS111+$AJ111+$AA111+$O111)/$G111),0,($BB111+$AS111+$AJ111+$AA111+$O111)/$G111)</f>
        <v>0</v>
      </c>
      <c r="BE111" s="928"/>
    </row>
    <row r="112" spans="1:57" ht="15" customHeight="1" thickTop="1" x14ac:dyDescent="0.2">
      <c r="A112" s="116"/>
      <c r="B112" s="1"/>
      <c r="C112" s="1232"/>
      <c r="D112" s="106"/>
      <c r="E112" s="1086"/>
      <c r="F112" s="1043"/>
      <c r="G112" s="447"/>
      <c r="H112" s="447"/>
      <c r="I112" s="1044"/>
      <c r="J112" s="1108"/>
      <c r="K112" s="1266"/>
      <c r="L112" s="1266"/>
      <c r="M112" s="1266"/>
      <c r="N112" s="1266"/>
      <c r="O112" s="448"/>
      <c r="P112" s="449"/>
      <c r="Q112" s="461"/>
      <c r="R112" s="403"/>
      <c r="S112" s="403"/>
      <c r="T112" s="421"/>
      <c r="U112" s="1115"/>
      <c r="V112" s="1133"/>
      <c r="W112" s="637"/>
      <c r="X112" s="637"/>
      <c r="Y112" s="638"/>
      <c r="Z112" s="403"/>
      <c r="AA112" s="50"/>
      <c r="AB112" s="470"/>
      <c r="AC112" s="476"/>
      <c r="AD112" s="403"/>
      <c r="AE112" s="636"/>
      <c r="AF112" s="637"/>
      <c r="AG112" s="637"/>
      <c r="AH112" s="638"/>
      <c r="AI112" s="403"/>
      <c r="AJ112" s="50"/>
      <c r="AK112" s="470"/>
      <c r="AL112" s="476"/>
      <c r="AM112" s="403"/>
      <c r="AN112" s="636"/>
      <c r="AO112" s="637"/>
      <c r="AP112" s="637"/>
      <c r="AQ112" s="638"/>
      <c r="AR112" s="403"/>
      <c r="AS112" s="50"/>
      <c r="AT112" s="470"/>
      <c r="AU112" s="476"/>
      <c r="AV112" s="403"/>
      <c r="AW112" s="636"/>
      <c r="AX112" s="637"/>
      <c r="AY112" s="637"/>
      <c r="AZ112" s="638"/>
      <c r="BA112" s="403"/>
      <c r="BB112" s="50"/>
      <c r="BC112" s="470"/>
      <c r="BD112" s="476"/>
      <c r="BE112" s="923"/>
    </row>
    <row r="113" spans="1:57" ht="15" customHeight="1" x14ac:dyDescent="0.2">
      <c r="A113" s="1374" t="s">
        <v>376</v>
      </c>
      <c r="B113" s="1375"/>
      <c r="C113" s="1376" t="s">
        <v>377</v>
      </c>
      <c r="D113" s="801"/>
      <c r="E113" s="1087" t="s">
        <v>145</v>
      </c>
      <c r="F113" s="1052" t="s">
        <v>93</v>
      </c>
      <c r="G113" s="284" t="s">
        <v>93</v>
      </c>
      <c r="H113" s="284" t="s">
        <v>93</v>
      </c>
      <c r="I113" s="966" t="s">
        <v>93</v>
      </c>
      <c r="J113" s="1052" t="s">
        <v>93</v>
      </c>
      <c r="K113" s="828"/>
      <c r="L113" s="828"/>
      <c r="M113" s="828"/>
      <c r="N113" s="828"/>
      <c r="O113" s="284" t="s">
        <v>93</v>
      </c>
      <c r="P113" s="284" t="s">
        <v>93</v>
      </c>
      <c r="Q113" s="461"/>
      <c r="R113" s="403"/>
      <c r="S113" s="403"/>
      <c r="T113" s="421"/>
      <c r="U113" s="1115"/>
      <c r="V113" s="1134" t="s">
        <v>93</v>
      </c>
      <c r="W113" s="640" t="s">
        <v>93</v>
      </c>
      <c r="X113" s="640" t="s">
        <v>93</v>
      </c>
      <c r="Y113" s="658" t="s">
        <v>93</v>
      </c>
      <c r="Z113" s="284" t="s">
        <v>93</v>
      </c>
      <c r="AA113" s="284" t="s">
        <v>93</v>
      </c>
      <c r="AB113" s="470"/>
      <c r="AC113" s="476"/>
      <c r="AD113" s="403"/>
      <c r="AE113" s="651" t="s">
        <v>93</v>
      </c>
      <c r="AF113" s="640" t="s">
        <v>93</v>
      </c>
      <c r="AG113" s="640" t="s">
        <v>93</v>
      </c>
      <c r="AH113" s="658" t="s">
        <v>93</v>
      </c>
      <c r="AI113" s="284" t="s">
        <v>93</v>
      </c>
      <c r="AJ113" s="284" t="s">
        <v>93</v>
      </c>
      <c r="AK113" s="470"/>
      <c r="AL113" s="476"/>
      <c r="AM113" s="403"/>
      <c r="AN113" s="651" t="s">
        <v>93</v>
      </c>
      <c r="AO113" s="640" t="s">
        <v>93</v>
      </c>
      <c r="AP113" s="640" t="s">
        <v>93</v>
      </c>
      <c r="AQ113" s="658" t="s">
        <v>93</v>
      </c>
      <c r="AR113" s="284" t="s">
        <v>93</v>
      </c>
      <c r="AS113" s="284" t="s">
        <v>93</v>
      </c>
      <c r="AT113" s="470"/>
      <c r="AU113" s="476"/>
      <c r="AV113" s="403"/>
      <c r="AW113" s="651" t="s">
        <v>93</v>
      </c>
      <c r="AX113" s="640" t="s">
        <v>93</v>
      </c>
      <c r="AY113" s="640" t="s">
        <v>93</v>
      </c>
      <c r="AZ113" s="658" t="s">
        <v>93</v>
      </c>
      <c r="BA113" s="284" t="s">
        <v>93</v>
      </c>
      <c r="BB113" s="284" t="s">
        <v>93</v>
      </c>
      <c r="BC113" s="470"/>
      <c r="BD113" s="476"/>
      <c r="BE113" s="923"/>
    </row>
    <row r="114" spans="1:57" x14ac:dyDescent="0.2">
      <c r="A114" s="116"/>
      <c r="B114" s="1"/>
      <c r="C114" s="1529" t="s">
        <v>142</v>
      </c>
      <c r="D114" s="1530"/>
      <c r="E114" s="1088">
        <f>IF(ISERROR($I114/$I$111),0,$I114/$I$111)</f>
        <v>0</v>
      </c>
      <c r="F114" s="1034">
        <f>+' Original Budget Template'!F114</f>
        <v>0</v>
      </c>
      <c r="G114" s="439">
        <f>SUM(O114,AA114,AJ114,AS114,BB114)</f>
        <v>0</v>
      </c>
      <c r="H114" s="439">
        <f>' Original Budget Template'!G114</f>
        <v>0</v>
      </c>
      <c r="I114" s="1035">
        <f>+G114</f>
        <v>0</v>
      </c>
      <c r="J114" s="1034">
        <f>+' Original Budget Template'!L114</f>
        <v>0</v>
      </c>
      <c r="K114" s="440"/>
      <c r="L114" s="440"/>
      <c r="M114" s="440"/>
      <c r="N114" s="440"/>
      <c r="O114" s="1034">
        <f>SUM(K114:N114)</f>
        <v>0</v>
      </c>
      <c r="P114" s="441">
        <f>+O114-J114</f>
        <v>0</v>
      </c>
      <c r="Q114" s="458">
        <f>IF(ISERROR(P114/J114),0,P114/J114)</f>
        <v>0</v>
      </c>
      <c r="R114" s="590"/>
      <c r="S114" s="590"/>
      <c r="T114" s="421"/>
      <c r="U114" s="1115"/>
      <c r="V114" s="1137">
        <f>+' Original Budget Template'!N114</f>
        <v>0</v>
      </c>
      <c r="W114" s="646">
        <f>+' Original Budget Template'!O114</f>
        <v>0</v>
      </c>
      <c r="X114" s="646">
        <f>+' Original Budget Template'!P114</f>
        <v>0</v>
      </c>
      <c r="Y114" s="647">
        <f>+' Original Budget Template'!Q114</f>
        <v>0</v>
      </c>
      <c r="Z114" s="441">
        <f>+' Original Budget Template'!R114</f>
        <v>0</v>
      </c>
      <c r="AA114" s="441">
        <f>SUM(V114:Y114)</f>
        <v>0</v>
      </c>
      <c r="AB114" s="470"/>
      <c r="AC114" s="476"/>
      <c r="AD114" s="589"/>
      <c r="AE114" s="645">
        <f>+' Original Budget Template'!T114</f>
        <v>0</v>
      </c>
      <c r="AF114" s="646">
        <f>+' Original Budget Template'!U114</f>
        <v>0</v>
      </c>
      <c r="AG114" s="646">
        <f>+' Original Budget Template'!V114</f>
        <v>0</v>
      </c>
      <c r="AH114" s="647">
        <f>+' Original Budget Template'!W114</f>
        <v>0</v>
      </c>
      <c r="AI114" s="441">
        <f>+' Original Budget Template'!X114</f>
        <v>0</v>
      </c>
      <c r="AJ114" s="441">
        <f>SUM(AE114:AH114)</f>
        <v>0</v>
      </c>
      <c r="AK114" s="470"/>
      <c r="AL114" s="476"/>
      <c r="AM114" s="589"/>
      <c r="AN114" s="645">
        <f>+' Original Budget Template'!Z114</f>
        <v>0</v>
      </c>
      <c r="AO114" s="646">
        <f>+' Original Budget Template'!AA114</f>
        <v>0</v>
      </c>
      <c r="AP114" s="646">
        <f>+' Original Budget Template'!AB114</f>
        <v>0</v>
      </c>
      <c r="AQ114" s="647">
        <f>+' Original Budget Template'!AC114</f>
        <v>0</v>
      </c>
      <c r="AR114" s="441">
        <f>+' Original Budget Template'!AD114</f>
        <v>0</v>
      </c>
      <c r="AS114" s="441">
        <f>SUM(AN114:AQ114)</f>
        <v>0</v>
      </c>
      <c r="AT114" s="470"/>
      <c r="AU114" s="476"/>
      <c r="AV114" s="589"/>
      <c r="AW114" s="645">
        <f>+' Original Budget Template'!AF114</f>
        <v>0</v>
      </c>
      <c r="AX114" s="646">
        <f>+' Original Budget Template'!AG114</f>
        <v>0</v>
      </c>
      <c r="AY114" s="646">
        <f>+' Original Budget Template'!AH114</f>
        <v>0</v>
      </c>
      <c r="AZ114" s="647">
        <f>+' Original Budget Template'!AI114</f>
        <v>0</v>
      </c>
      <c r="BA114" s="441">
        <f>+' Original Budget Template'!AJ114</f>
        <v>0</v>
      </c>
      <c r="BB114" s="441">
        <f>SUM(AW114:AZ114)</f>
        <v>0</v>
      </c>
      <c r="BC114" s="470"/>
      <c r="BD114" s="476"/>
      <c r="BE114" s="914"/>
    </row>
    <row r="115" spans="1:57" x14ac:dyDescent="0.2">
      <c r="A115" s="116"/>
      <c r="B115" s="1"/>
      <c r="C115" s="1529" t="s">
        <v>141</v>
      </c>
      <c r="D115" s="1530"/>
      <c r="E115" s="1088">
        <f>IF(ISERROR($I115/$I$111),0,$I115/$I$111)</f>
        <v>0</v>
      </c>
      <c r="F115" s="1034">
        <f>+' Original Budget Template'!F115</f>
        <v>0</v>
      </c>
      <c r="G115" s="439">
        <f>SUM(O115,AA115,AJ115,AS115,BB115)</f>
        <v>0</v>
      </c>
      <c r="H115" s="439">
        <f>' Original Budget Template'!G115</f>
        <v>0</v>
      </c>
      <c r="I115" s="1035">
        <f>+G115</f>
        <v>0</v>
      </c>
      <c r="J115" s="1034">
        <f>+' Original Budget Template'!L115</f>
        <v>0</v>
      </c>
      <c r="K115" s="440"/>
      <c r="L115" s="440"/>
      <c r="M115" s="440"/>
      <c r="N115" s="440"/>
      <c r="O115" s="1034">
        <f>SUM(K115:N115)</f>
        <v>0</v>
      </c>
      <c r="P115" s="441">
        <f>+O115-J115</f>
        <v>0</v>
      </c>
      <c r="Q115" s="458">
        <f>IF(ISERROR(P115/J115),0,P115/J115)</f>
        <v>0</v>
      </c>
      <c r="R115" s="590"/>
      <c r="S115" s="590"/>
      <c r="T115" s="421"/>
      <c r="U115" s="1115"/>
      <c r="V115" s="1137">
        <f>+' Original Budget Template'!N115</f>
        <v>0</v>
      </c>
      <c r="W115" s="646">
        <f>+' Original Budget Template'!O115</f>
        <v>0</v>
      </c>
      <c r="X115" s="646">
        <f>+' Original Budget Template'!P115</f>
        <v>0</v>
      </c>
      <c r="Y115" s="647">
        <f>+' Original Budget Template'!Q115</f>
        <v>0</v>
      </c>
      <c r="Z115" s="441">
        <f>+' Original Budget Template'!R115</f>
        <v>0</v>
      </c>
      <c r="AA115" s="441">
        <f>SUM(V115:Y115)</f>
        <v>0</v>
      </c>
      <c r="AB115" s="470"/>
      <c r="AC115" s="476"/>
      <c r="AD115" s="589"/>
      <c r="AE115" s="645">
        <f>+' Original Budget Template'!T115</f>
        <v>0</v>
      </c>
      <c r="AF115" s="646">
        <f>+' Original Budget Template'!U115</f>
        <v>0</v>
      </c>
      <c r="AG115" s="646">
        <f>+' Original Budget Template'!V115</f>
        <v>0</v>
      </c>
      <c r="AH115" s="647">
        <f>+' Original Budget Template'!W115</f>
        <v>0</v>
      </c>
      <c r="AI115" s="441">
        <f>+' Original Budget Template'!X115</f>
        <v>0</v>
      </c>
      <c r="AJ115" s="441">
        <f>SUM(AE115:AH115)</f>
        <v>0</v>
      </c>
      <c r="AK115" s="470"/>
      <c r="AL115" s="476"/>
      <c r="AM115" s="589"/>
      <c r="AN115" s="645">
        <f>+' Original Budget Template'!Z115</f>
        <v>0</v>
      </c>
      <c r="AO115" s="646">
        <f>+' Original Budget Template'!AA115</f>
        <v>0</v>
      </c>
      <c r="AP115" s="646">
        <f>+' Original Budget Template'!AB115</f>
        <v>0</v>
      </c>
      <c r="AQ115" s="647">
        <f>+' Original Budget Template'!AC115</f>
        <v>0</v>
      </c>
      <c r="AR115" s="441">
        <f>+' Original Budget Template'!AD115</f>
        <v>0</v>
      </c>
      <c r="AS115" s="441">
        <f>SUM(AN115:AQ115)</f>
        <v>0</v>
      </c>
      <c r="AT115" s="470"/>
      <c r="AU115" s="476"/>
      <c r="AV115" s="589"/>
      <c r="AW115" s="645">
        <f>+' Original Budget Template'!AF115</f>
        <v>0</v>
      </c>
      <c r="AX115" s="646">
        <f>+' Original Budget Template'!AG115</f>
        <v>0</v>
      </c>
      <c r="AY115" s="646">
        <f>+' Original Budget Template'!AH115</f>
        <v>0</v>
      </c>
      <c r="AZ115" s="647">
        <f>+' Original Budget Template'!AI115</f>
        <v>0</v>
      </c>
      <c r="BA115" s="441">
        <f>+' Original Budget Template'!AJ115</f>
        <v>0</v>
      </c>
      <c r="BB115" s="441">
        <f>SUM(AW115:AZ115)</f>
        <v>0</v>
      </c>
      <c r="BC115" s="470"/>
      <c r="BD115" s="476"/>
      <c r="BE115" s="914"/>
    </row>
    <row r="116" spans="1:57" x14ac:dyDescent="0.2">
      <c r="A116" s="116"/>
      <c r="B116" s="1"/>
      <c r="C116" s="1529" t="s">
        <v>143</v>
      </c>
      <c r="D116" s="1530"/>
      <c r="E116" s="1088">
        <f>IF(ISERROR($I116/$I$111),0,$I116/$I$111)</f>
        <v>0</v>
      </c>
      <c r="F116" s="1034">
        <f>+' Original Budget Template'!F116</f>
        <v>0</v>
      </c>
      <c r="G116" s="439">
        <f>SUM(O116,AA116,AJ116,AS116,BB116)</f>
        <v>0</v>
      </c>
      <c r="H116" s="439">
        <f>' Original Budget Template'!G116</f>
        <v>0</v>
      </c>
      <c r="I116" s="1035">
        <f>+G116</f>
        <v>0</v>
      </c>
      <c r="J116" s="1034">
        <f>+' Original Budget Template'!L116</f>
        <v>0</v>
      </c>
      <c r="K116" s="440"/>
      <c r="L116" s="440"/>
      <c r="M116" s="440"/>
      <c r="N116" s="440"/>
      <c r="O116" s="1034">
        <f>SUM(K116:N116)</f>
        <v>0</v>
      </c>
      <c r="P116" s="441">
        <f>+O116-J116</f>
        <v>0</v>
      </c>
      <c r="Q116" s="458">
        <f>IF(ISERROR(P116/J116),0,P116/J116)</f>
        <v>0</v>
      </c>
      <c r="R116" s="590"/>
      <c r="S116" s="590"/>
      <c r="T116" s="421"/>
      <c r="U116" s="1115"/>
      <c r="V116" s="1137">
        <f>+' Original Budget Template'!N116</f>
        <v>0</v>
      </c>
      <c r="W116" s="646">
        <f>+' Original Budget Template'!O116</f>
        <v>0</v>
      </c>
      <c r="X116" s="646">
        <f>+' Original Budget Template'!P116</f>
        <v>0</v>
      </c>
      <c r="Y116" s="647">
        <f>+' Original Budget Template'!Q116</f>
        <v>0</v>
      </c>
      <c r="Z116" s="441">
        <f>+' Original Budget Template'!R116</f>
        <v>0</v>
      </c>
      <c r="AA116" s="441">
        <f>SUM(V116:Y116)</f>
        <v>0</v>
      </c>
      <c r="AB116" s="470"/>
      <c r="AC116" s="476"/>
      <c r="AD116" s="589"/>
      <c r="AE116" s="645">
        <f>+' Original Budget Template'!T116</f>
        <v>0</v>
      </c>
      <c r="AF116" s="646">
        <f>+' Original Budget Template'!U116</f>
        <v>0</v>
      </c>
      <c r="AG116" s="646">
        <f>+' Original Budget Template'!V116</f>
        <v>0</v>
      </c>
      <c r="AH116" s="647">
        <f>+' Original Budget Template'!W116</f>
        <v>0</v>
      </c>
      <c r="AI116" s="441">
        <f>+' Original Budget Template'!X116</f>
        <v>0</v>
      </c>
      <c r="AJ116" s="441">
        <f>SUM(AE116:AH116)</f>
        <v>0</v>
      </c>
      <c r="AK116" s="470"/>
      <c r="AL116" s="476"/>
      <c r="AM116" s="589"/>
      <c r="AN116" s="645">
        <f>+' Original Budget Template'!Z116</f>
        <v>0</v>
      </c>
      <c r="AO116" s="646">
        <f>+' Original Budget Template'!AA116</f>
        <v>0</v>
      </c>
      <c r="AP116" s="646">
        <f>+' Original Budget Template'!AB116</f>
        <v>0</v>
      </c>
      <c r="AQ116" s="647">
        <f>+' Original Budget Template'!AC116</f>
        <v>0</v>
      </c>
      <c r="AR116" s="441">
        <f>+' Original Budget Template'!AD116</f>
        <v>0</v>
      </c>
      <c r="AS116" s="441">
        <f>SUM(AN116:AQ116)</f>
        <v>0</v>
      </c>
      <c r="AT116" s="470"/>
      <c r="AU116" s="476"/>
      <c r="AV116" s="589"/>
      <c r="AW116" s="645">
        <f>+' Original Budget Template'!AF116</f>
        <v>0</v>
      </c>
      <c r="AX116" s="646">
        <f>+' Original Budget Template'!AG116</f>
        <v>0</v>
      </c>
      <c r="AY116" s="646">
        <f>+' Original Budget Template'!AH116</f>
        <v>0</v>
      </c>
      <c r="AZ116" s="647">
        <f>+' Original Budget Template'!AI116</f>
        <v>0</v>
      </c>
      <c r="BA116" s="441">
        <f>+' Original Budget Template'!AJ116</f>
        <v>0</v>
      </c>
      <c r="BB116" s="441">
        <f>SUM(AW116:AZ116)</f>
        <v>0</v>
      </c>
      <c r="BC116" s="470"/>
      <c r="BD116" s="476"/>
      <c r="BE116" s="914"/>
    </row>
    <row r="117" spans="1:57" ht="13.5" thickBot="1" x14ac:dyDescent="0.25">
      <c r="A117" s="116"/>
      <c r="B117" s="1"/>
      <c r="C117" s="1529" t="s">
        <v>166</v>
      </c>
      <c r="D117" s="1530"/>
      <c r="E117" s="1088">
        <f>IF(ISERROR($I117/$I$111),0,$I117/$I$111)</f>
        <v>0</v>
      </c>
      <c r="F117" s="1053">
        <f>+' Original Budget Template'!F117</f>
        <v>0</v>
      </c>
      <c r="G117" s="669">
        <f>SUM(O117,AA117,AJ117,AS117,BB117)</f>
        <v>0</v>
      </c>
      <c r="H117" s="669">
        <f>' Original Budget Template'!G117</f>
        <v>0</v>
      </c>
      <c r="I117" s="1054">
        <f>+G117</f>
        <v>0</v>
      </c>
      <c r="J117" s="1053">
        <f>+' Original Budget Template'!L117</f>
        <v>0</v>
      </c>
      <c r="K117" s="440"/>
      <c r="L117" s="440"/>
      <c r="M117" s="440"/>
      <c r="N117" s="440"/>
      <c r="O117" s="1034">
        <f>SUM(K117:N117)</f>
        <v>0</v>
      </c>
      <c r="P117" s="670">
        <f>+O117-J117</f>
        <v>0</v>
      </c>
      <c r="Q117" s="486">
        <f>IF(ISERROR(P117/J117),0,P117/J117)</f>
        <v>0</v>
      </c>
      <c r="R117" s="591"/>
      <c r="S117" s="591"/>
      <c r="T117" s="421"/>
      <c r="U117" s="1115"/>
      <c r="V117" s="1137">
        <f>+' Original Budget Template'!N117</f>
        <v>0</v>
      </c>
      <c r="W117" s="646">
        <f>+' Original Budget Template'!O117</f>
        <v>0</v>
      </c>
      <c r="X117" s="646">
        <f>+' Original Budget Template'!P117</f>
        <v>0</v>
      </c>
      <c r="Y117" s="647">
        <f>+' Original Budget Template'!Q117</f>
        <v>0</v>
      </c>
      <c r="Z117" s="670">
        <f>+' Original Budget Template'!R117</f>
        <v>0</v>
      </c>
      <c r="AA117" s="670">
        <f>SUM(V117:Y117)</f>
        <v>0</v>
      </c>
      <c r="AB117" s="470"/>
      <c r="AC117" s="476"/>
      <c r="AD117" s="797"/>
      <c r="AE117" s="645">
        <f>+' Original Budget Template'!T117</f>
        <v>0</v>
      </c>
      <c r="AF117" s="646">
        <f>+' Original Budget Template'!U117</f>
        <v>0</v>
      </c>
      <c r="AG117" s="646">
        <f>+' Original Budget Template'!V117</f>
        <v>0</v>
      </c>
      <c r="AH117" s="647">
        <f>+' Original Budget Template'!W117</f>
        <v>0</v>
      </c>
      <c r="AI117" s="670">
        <f>+' Original Budget Template'!X117</f>
        <v>0</v>
      </c>
      <c r="AJ117" s="670">
        <f>SUM(AE117:AH117)</f>
        <v>0</v>
      </c>
      <c r="AK117" s="470"/>
      <c r="AL117" s="476"/>
      <c r="AM117" s="797"/>
      <c r="AN117" s="645">
        <f>+' Original Budget Template'!Z117</f>
        <v>0</v>
      </c>
      <c r="AO117" s="646">
        <f>+' Original Budget Template'!AA117</f>
        <v>0</v>
      </c>
      <c r="AP117" s="646">
        <f>+' Original Budget Template'!AB117</f>
        <v>0</v>
      </c>
      <c r="AQ117" s="647">
        <f>+' Original Budget Template'!AC117</f>
        <v>0</v>
      </c>
      <c r="AR117" s="670">
        <f>+' Original Budget Template'!AD117</f>
        <v>0</v>
      </c>
      <c r="AS117" s="670">
        <f>SUM(AN117:AQ117)</f>
        <v>0</v>
      </c>
      <c r="AT117" s="470"/>
      <c r="AU117" s="476"/>
      <c r="AV117" s="797"/>
      <c r="AW117" s="645">
        <f>+' Original Budget Template'!AF117</f>
        <v>0</v>
      </c>
      <c r="AX117" s="646">
        <f>+' Original Budget Template'!AG117</f>
        <v>0</v>
      </c>
      <c r="AY117" s="646">
        <f>+' Original Budget Template'!AH117</f>
        <v>0</v>
      </c>
      <c r="AZ117" s="647">
        <f>+' Original Budget Template'!AI117</f>
        <v>0</v>
      </c>
      <c r="BA117" s="670">
        <f>+' Original Budget Template'!AJ117</f>
        <v>0</v>
      </c>
      <c r="BB117" s="670">
        <f>SUM(AW117:AZ117)</f>
        <v>0</v>
      </c>
      <c r="BC117" s="470"/>
      <c r="BD117" s="476"/>
      <c r="BE117" s="929"/>
    </row>
    <row r="118" spans="1:57" s="484" customFormat="1" ht="15" customHeight="1" x14ac:dyDescent="0.2">
      <c r="A118" s="930"/>
      <c r="B118" s="1317"/>
      <c r="C118" s="1233" t="s">
        <v>144</v>
      </c>
      <c r="D118" s="483"/>
      <c r="E118" s="1089">
        <f>IF(ISERROR($I118/$I$111),0,$I118/$I$111)</f>
        <v>0</v>
      </c>
      <c r="F118" s="1055">
        <f t="shared" ref="F118:P118" si="21">SUM(F114:F117)</f>
        <v>0</v>
      </c>
      <c r="G118" s="672">
        <f t="shared" si="21"/>
        <v>0</v>
      </c>
      <c r="H118" s="672">
        <f t="shared" si="21"/>
        <v>0</v>
      </c>
      <c r="I118" s="1056">
        <f t="shared" si="21"/>
        <v>0</v>
      </c>
      <c r="J118" s="1055">
        <f t="shared" si="21"/>
        <v>0</v>
      </c>
      <c r="K118" s="672">
        <f t="shared" si="21"/>
        <v>0</v>
      </c>
      <c r="L118" s="672">
        <f t="shared" si="21"/>
        <v>0</v>
      </c>
      <c r="M118" s="672">
        <f t="shared" si="21"/>
        <v>0</v>
      </c>
      <c r="N118" s="672">
        <f t="shared" si="21"/>
        <v>0</v>
      </c>
      <c r="O118" s="672">
        <f t="shared" si="21"/>
        <v>0</v>
      </c>
      <c r="P118" s="672">
        <f t="shared" si="21"/>
        <v>0</v>
      </c>
      <c r="Q118" s="794">
        <f>IF(ISERROR(P118/J118),0,P118/J118)</f>
        <v>0</v>
      </c>
      <c r="R118" s="795"/>
      <c r="S118" s="795"/>
      <c r="T118" s="796"/>
      <c r="U118" s="1116"/>
      <c r="V118" s="1143">
        <f t="shared" ref="V118:AA118" si="22">SUM(V114:V117)</f>
        <v>0</v>
      </c>
      <c r="W118" s="674">
        <f t="shared" si="22"/>
        <v>0</v>
      </c>
      <c r="X118" s="674">
        <f t="shared" si="22"/>
        <v>0</v>
      </c>
      <c r="Y118" s="675">
        <f t="shared" si="22"/>
        <v>0</v>
      </c>
      <c r="Z118" s="673">
        <f t="shared" si="22"/>
        <v>0</v>
      </c>
      <c r="AA118" s="673">
        <f t="shared" si="22"/>
        <v>0</v>
      </c>
      <c r="AB118" s="794">
        <f>IF(ISERROR((+Z118+J118)/F118),0,(+Z118+J118)/F118)</f>
        <v>0</v>
      </c>
      <c r="AC118" s="794">
        <f>IF(ISERROR((+AA118+O118)/G118),0,(+AA118+O118)/G118)</f>
        <v>0</v>
      </c>
      <c r="AD118" s="795"/>
      <c r="AE118" s="673">
        <f t="shared" ref="AE118:AJ118" si="23">SUM(AE114:AE117)</f>
        <v>0</v>
      </c>
      <c r="AF118" s="674">
        <f t="shared" si="23"/>
        <v>0</v>
      </c>
      <c r="AG118" s="674">
        <f t="shared" si="23"/>
        <v>0</v>
      </c>
      <c r="AH118" s="675">
        <f t="shared" si="23"/>
        <v>0</v>
      </c>
      <c r="AI118" s="673">
        <f t="shared" si="23"/>
        <v>0</v>
      </c>
      <c r="AJ118" s="673">
        <f t="shared" si="23"/>
        <v>0</v>
      </c>
      <c r="AK118" s="794">
        <f>IF(ISERROR((+AI118+Z118+J118)/F118),0,(+AI118+Z118+J118)/F118)</f>
        <v>0</v>
      </c>
      <c r="AL118" s="794">
        <f>IF(ISERROR((+AJ118+O118+AA118)/G118),0,(+AJ118+O118+AA118)/G118)</f>
        <v>0</v>
      </c>
      <c r="AM118" s="795"/>
      <c r="AN118" s="673">
        <f t="shared" ref="AN118:AS118" si="24">SUM(AN114:AN117)</f>
        <v>0</v>
      </c>
      <c r="AO118" s="674">
        <f t="shared" si="24"/>
        <v>0</v>
      </c>
      <c r="AP118" s="674">
        <f t="shared" si="24"/>
        <v>0</v>
      </c>
      <c r="AQ118" s="675">
        <f t="shared" si="24"/>
        <v>0</v>
      </c>
      <c r="AR118" s="673">
        <f t="shared" si="24"/>
        <v>0</v>
      </c>
      <c r="AS118" s="673">
        <f t="shared" si="24"/>
        <v>0</v>
      </c>
      <c r="AT118" s="794">
        <f>IF(ISERROR((+$AR118+$AI118+$Z118+$J118)/$F118),0,(+$AR118+$AI118+$Z118+$J118)/$F118)</f>
        <v>0</v>
      </c>
      <c r="AU118" s="794">
        <f>IF(ISERROR((+$AS118+$AJ118+$AA118+$O118)/$G118),0,(+$AS118+$AJ118+$AA118+$O118)/$G118)</f>
        <v>0</v>
      </c>
      <c r="AV118" s="795"/>
      <c r="AW118" s="673">
        <f t="shared" ref="AW118:BB118" si="25">SUM(AW114:AW117)</f>
        <v>0</v>
      </c>
      <c r="AX118" s="674">
        <f t="shared" si="25"/>
        <v>0</v>
      </c>
      <c r="AY118" s="674">
        <f t="shared" si="25"/>
        <v>0</v>
      </c>
      <c r="AZ118" s="675">
        <f t="shared" si="25"/>
        <v>0</v>
      </c>
      <c r="BA118" s="673">
        <f t="shared" si="25"/>
        <v>0</v>
      </c>
      <c r="BB118" s="673">
        <f t="shared" si="25"/>
        <v>0</v>
      </c>
      <c r="BC118" s="794">
        <f>IF(ISERROR((+$BA118+$AR118+$AI118+$Z118+$J118)/$F118),0,(+$BA118+$AR118+$AI118+$Z118+$J118)/$F118)</f>
        <v>0</v>
      </c>
      <c r="BD118" s="794">
        <f>IF(ISERROR(($BB118+$AS118+$AJ118+$AA118+$O118)/$G118),0,($BB118+$AS118+$AJ118+$AA118+$O118)/$G118)</f>
        <v>0</v>
      </c>
      <c r="BE118" s="931"/>
    </row>
    <row r="119" spans="1:57" ht="15" customHeight="1" x14ac:dyDescent="0.2">
      <c r="A119" s="116"/>
      <c r="B119" s="1"/>
      <c r="C119" s="1232"/>
      <c r="D119" s="106"/>
      <c r="E119" s="1090"/>
      <c r="F119" s="1057"/>
      <c r="G119" s="492"/>
      <c r="H119" s="492"/>
      <c r="I119" s="1058"/>
      <c r="J119" s="1057"/>
      <c r="K119" s="830"/>
      <c r="L119" s="830"/>
      <c r="M119" s="830"/>
      <c r="N119" s="830"/>
      <c r="O119" s="492"/>
      <c r="P119" s="492"/>
      <c r="Q119" s="461"/>
      <c r="R119" s="403"/>
      <c r="S119" s="403"/>
      <c r="T119" s="421"/>
      <c r="U119" s="1115"/>
      <c r="V119" s="1144"/>
      <c r="W119" s="660"/>
      <c r="X119" s="660"/>
      <c r="Y119" s="661"/>
      <c r="Z119" s="492"/>
      <c r="AA119" s="492"/>
      <c r="AB119" s="470"/>
      <c r="AC119" s="476"/>
      <c r="AD119" s="403"/>
      <c r="AE119" s="659"/>
      <c r="AF119" s="660"/>
      <c r="AG119" s="660"/>
      <c r="AH119" s="661"/>
      <c r="AI119" s="492"/>
      <c r="AJ119" s="492"/>
      <c r="AK119" s="470"/>
      <c r="AL119" s="476"/>
      <c r="AM119" s="403"/>
      <c r="AN119" s="659"/>
      <c r="AO119" s="660"/>
      <c r="AP119" s="660"/>
      <c r="AQ119" s="661"/>
      <c r="AR119" s="492"/>
      <c r="AS119" s="492"/>
      <c r="AT119" s="470"/>
      <c r="AU119" s="476"/>
      <c r="AV119" s="403"/>
      <c r="AW119" s="659"/>
      <c r="AX119" s="660"/>
      <c r="AY119" s="660"/>
      <c r="AZ119" s="661"/>
      <c r="BA119" s="492"/>
      <c r="BB119" s="492"/>
      <c r="BC119" s="470"/>
      <c r="BD119" s="476"/>
      <c r="BE119" s="923"/>
    </row>
    <row r="120" spans="1:57" ht="15" customHeight="1" x14ac:dyDescent="0.2">
      <c r="A120" s="905"/>
      <c r="B120" s="1305"/>
      <c r="C120" s="1234" t="s">
        <v>156</v>
      </c>
      <c r="D120" s="278"/>
      <c r="E120" s="1091">
        <f>IF(ISERROR($I120/$I$111),0,$I120/$I$111)</f>
        <v>0</v>
      </c>
      <c r="F120" s="1059">
        <f t="shared" ref="F120:P120" si="26">+F111-F118</f>
        <v>0</v>
      </c>
      <c r="G120" s="493">
        <f t="shared" si="26"/>
        <v>0</v>
      </c>
      <c r="H120" s="493">
        <f t="shared" si="26"/>
        <v>0</v>
      </c>
      <c r="I120" s="1060">
        <f t="shared" si="26"/>
        <v>0</v>
      </c>
      <c r="J120" s="1059">
        <f t="shared" si="26"/>
        <v>0</v>
      </c>
      <c r="K120" s="493">
        <f t="shared" si="26"/>
        <v>0</v>
      </c>
      <c r="L120" s="493">
        <f t="shared" si="26"/>
        <v>0</v>
      </c>
      <c r="M120" s="493">
        <f t="shared" si="26"/>
        <v>0</v>
      </c>
      <c r="N120" s="493">
        <f t="shared" si="26"/>
        <v>0</v>
      </c>
      <c r="O120" s="493">
        <f t="shared" si="26"/>
        <v>0</v>
      </c>
      <c r="P120" s="493">
        <f t="shared" si="26"/>
        <v>0</v>
      </c>
      <c r="Q120" s="494"/>
      <c r="R120" s="495"/>
      <c r="S120" s="495"/>
      <c r="T120" s="496"/>
      <c r="U120" s="1117"/>
      <c r="V120" s="1145">
        <f t="shared" ref="V120:AA120" si="27">+V111-V118</f>
        <v>0</v>
      </c>
      <c r="W120" s="663">
        <f t="shared" si="27"/>
        <v>0</v>
      </c>
      <c r="X120" s="663">
        <f t="shared" si="27"/>
        <v>0</v>
      </c>
      <c r="Y120" s="664">
        <f t="shared" si="27"/>
        <v>0</v>
      </c>
      <c r="Z120" s="493">
        <f t="shared" si="27"/>
        <v>0</v>
      </c>
      <c r="AA120" s="493">
        <f t="shared" si="27"/>
        <v>0</v>
      </c>
      <c r="AB120" s="497"/>
      <c r="AC120" s="498"/>
      <c r="AD120" s="495"/>
      <c r="AE120" s="662">
        <f t="shared" ref="AE120:AJ120" si="28">+AE111-AE118</f>
        <v>0</v>
      </c>
      <c r="AF120" s="663">
        <f t="shared" si="28"/>
        <v>0</v>
      </c>
      <c r="AG120" s="663">
        <f t="shared" si="28"/>
        <v>0</v>
      </c>
      <c r="AH120" s="664">
        <f t="shared" si="28"/>
        <v>0</v>
      </c>
      <c r="AI120" s="493">
        <f t="shared" si="28"/>
        <v>0</v>
      </c>
      <c r="AJ120" s="493">
        <f t="shared" si="28"/>
        <v>0</v>
      </c>
      <c r="AK120" s="497"/>
      <c r="AL120" s="498"/>
      <c r="AM120" s="495"/>
      <c r="AN120" s="662">
        <f t="shared" ref="AN120:AS120" si="29">+AN111-AN118</f>
        <v>0</v>
      </c>
      <c r="AO120" s="663">
        <f t="shared" si="29"/>
        <v>0</v>
      </c>
      <c r="AP120" s="663">
        <f t="shared" si="29"/>
        <v>0</v>
      </c>
      <c r="AQ120" s="664">
        <f t="shared" si="29"/>
        <v>0</v>
      </c>
      <c r="AR120" s="493">
        <f t="shared" si="29"/>
        <v>0</v>
      </c>
      <c r="AS120" s="493">
        <f t="shared" si="29"/>
        <v>0</v>
      </c>
      <c r="AT120" s="497"/>
      <c r="AU120" s="498"/>
      <c r="AV120" s="495"/>
      <c r="AW120" s="662">
        <f t="shared" ref="AW120:BB120" si="30">+AW111-AW118</f>
        <v>0</v>
      </c>
      <c r="AX120" s="663">
        <f t="shared" si="30"/>
        <v>0</v>
      </c>
      <c r="AY120" s="663">
        <f t="shared" si="30"/>
        <v>0</v>
      </c>
      <c r="AZ120" s="664">
        <f t="shared" si="30"/>
        <v>0</v>
      </c>
      <c r="BA120" s="493">
        <f t="shared" si="30"/>
        <v>0</v>
      </c>
      <c r="BB120" s="493">
        <f t="shared" si="30"/>
        <v>0</v>
      </c>
      <c r="BC120" s="497"/>
      <c r="BD120" s="498"/>
      <c r="BE120" s="932"/>
    </row>
    <row r="121" spans="1:57" ht="15" customHeight="1" thickBot="1" x14ac:dyDescent="0.25">
      <c r="A121" s="124"/>
      <c r="B121" s="125"/>
      <c r="C121" s="1235"/>
      <c r="D121" s="232"/>
      <c r="E121" s="933"/>
      <c r="F121" s="1061"/>
      <c r="G121" s="232"/>
      <c r="H121" s="232"/>
      <c r="I121" s="933"/>
      <c r="J121" s="1061"/>
      <c r="K121" s="232"/>
      <c r="L121" s="232"/>
      <c r="M121" s="232"/>
      <c r="N121" s="232"/>
      <c r="O121" s="232"/>
      <c r="P121" s="232"/>
      <c r="Q121" s="232"/>
      <c r="R121" s="232"/>
      <c r="S121" s="232"/>
      <c r="T121" s="232"/>
      <c r="U121" s="933"/>
      <c r="V121" s="1061"/>
      <c r="W121" s="232"/>
      <c r="X121" s="232"/>
      <c r="Y121" s="232"/>
      <c r="Z121" s="482"/>
      <c r="AA121" s="232"/>
      <c r="AB121" s="232"/>
      <c r="AC121" s="232"/>
      <c r="AD121" s="232"/>
      <c r="AE121" s="232"/>
      <c r="AF121" s="232"/>
      <c r="AG121" s="232"/>
      <c r="AH121" s="232"/>
      <c r="AI121" s="482"/>
      <c r="AJ121" s="232"/>
      <c r="AK121" s="232"/>
      <c r="AL121" s="232"/>
      <c r="AM121" s="232"/>
      <c r="AN121" s="232"/>
      <c r="AO121" s="232"/>
      <c r="AP121" s="232"/>
      <c r="AQ121" s="232"/>
      <c r="AR121" s="482"/>
      <c r="AS121" s="232"/>
      <c r="AT121" s="232"/>
      <c r="AU121" s="232"/>
      <c r="AV121" s="232"/>
      <c r="AW121" s="232"/>
      <c r="AX121" s="232"/>
      <c r="AY121" s="232"/>
      <c r="AZ121" s="232"/>
      <c r="BA121" s="482"/>
      <c r="BB121" s="232"/>
      <c r="BC121" s="232"/>
      <c r="BD121" s="232"/>
      <c r="BE121" s="933"/>
    </row>
    <row r="122" spans="1:57" ht="15" customHeight="1" x14ac:dyDescent="0.2">
      <c r="A122" s="7"/>
      <c r="B122" s="7"/>
      <c r="C122" s="79"/>
      <c r="D122" s="49"/>
      <c r="E122" s="49"/>
      <c r="F122" s="451"/>
      <c r="G122" s="451"/>
      <c r="H122" s="451"/>
      <c r="I122" s="451"/>
      <c r="J122" s="452"/>
      <c r="K122" s="452"/>
      <c r="L122" s="453"/>
      <c r="M122" s="454"/>
      <c r="N122" s="50"/>
      <c r="O122" s="50"/>
      <c r="P122" s="422"/>
      <c r="Q122" s="422"/>
      <c r="R122" s="17"/>
      <c r="S122" s="17"/>
      <c r="T122" s="17"/>
      <c r="U122" s="17"/>
      <c r="V122" s="50"/>
      <c r="W122" s="50"/>
      <c r="X122" s="422"/>
      <c r="Y122" s="422"/>
      <c r="Z122" s="50"/>
      <c r="AA122" s="17"/>
      <c r="AB122" s="17"/>
      <c r="AC122" s="17"/>
      <c r="AD122" s="17"/>
      <c r="AE122" s="50"/>
      <c r="AF122" s="50"/>
      <c r="AG122" s="422"/>
      <c r="AH122" s="422"/>
      <c r="AI122" s="50"/>
      <c r="AJ122" s="17"/>
      <c r="AK122" s="17"/>
      <c r="AL122" s="17"/>
      <c r="AM122" s="17"/>
      <c r="AN122" s="455"/>
      <c r="AO122" s="50"/>
      <c r="AP122" s="422"/>
      <c r="AQ122" s="422"/>
      <c r="AR122" s="50"/>
      <c r="AS122" s="17"/>
      <c r="AT122" s="17"/>
      <c r="AU122" s="17"/>
      <c r="AV122" s="17"/>
      <c r="AW122" s="455"/>
      <c r="AX122" s="50"/>
      <c r="AY122" s="422"/>
      <c r="AZ122" s="422"/>
      <c r="BA122" s="50"/>
    </row>
    <row r="123" spans="1:57" s="1" customFormat="1" ht="15" customHeight="1" x14ac:dyDescent="0.2">
      <c r="C123" s="45"/>
      <c r="D123" s="20" t="s">
        <v>43</v>
      </c>
      <c r="F123" s="19" t="s">
        <v>48</v>
      </c>
      <c r="G123" s="21"/>
      <c r="H123" s="21"/>
      <c r="I123" s="21"/>
      <c r="J123" s="47"/>
      <c r="K123" s="47"/>
      <c r="L123" s="47"/>
      <c r="M123" s="47"/>
      <c r="N123" s="47"/>
      <c r="O123" s="47"/>
      <c r="P123" s="47"/>
      <c r="Q123" s="73"/>
      <c r="R123" s="47"/>
      <c r="S123" s="47"/>
      <c r="T123" s="47"/>
      <c r="U123" s="47"/>
      <c r="V123" s="47"/>
      <c r="W123" s="21"/>
      <c r="X123" s="21"/>
      <c r="Y123" s="21"/>
      <c r="Z123" s="47"/>
      <c r="AA123" s="47"/>
      <c r="AB123" s="47"/>
      <c r="AC123" s="47"/>
      <c r="AD123" s="47"/>
      <c r="AE123" s="47"/>
      <c r="AF123" s="21"/>
      <c r="AG123" s="21"/>
      <c r="AH123" s="21"/>
      <c r="AI123" s="47"/>
      <c r="AJ123" s="47"/>
      <c r="AK123" s="47"/>
      <c r="AL123" s="47"/>
      <c r="AM123" s="47"/>
      <c r="AN123" s="47"/>
      <c r="AO123" s="21"/>
      <c r="AP123" s="21"/>
      <c r="AQ123" s="21"/>
      <c r="AR123" s="47"/>
      <c r="AS123" s="47"/>
      <c r="AT123" s="47"/>
      <c r="AU123" s="47"/>
      <c r="AV123" s="47"/>
      <c r="AW123" s="47"/>
      <c r="AX123" s="21"/>
      <c r="AY123" s="21"/>
      <c r="AZ123" s="21"/>
      <c r="BA123" s="47"/>
    </row>
    <row r="124" spans="1:57" s="1" customFormat="1" ht="15" customHeight="1" x14ac:dyDescent="0.2">
      <c r="C124" s="45"/>
      <c r="D124" s="20"/>
      <c r="F124" s="176"/>
      <c r="G124" s="21"/>
      <c r="H124" s="21"/>
      <c r="I124" s="21"/>
      <c r="J124" s="47"/>
      <c r="K124" s="47"/>
      <c r="L124" s="47"/>
      <c r="M124" s="47"/>
      <c r="N124" s="47"/>
      <c r="O124" s="47"/>
      <c r="P124" s="47"/>
      <c r="Q124" s="50"/>
      <c r="R124" s="47"/>
      <c r="S124" s="47"/>
      <c r="T124" s="47"/>
      <c r="U124" s="47"/>
      <c r="V124" s="47"/>
      <c r="W124" s="21"/>
      <c r="X124" s="21"/>
      <c r="Y124" s="21"/>
      <c r="Z124" s="47"/>
      <c r="AA124" s="47"/>
      <c r="AB124" s="47"/>
      <c r="AC124" s="47"/>
      <c r="AD124" s="47"/>
      <c r="AE124" s="47"/>
      <c r="AF124" s="21"/>
      <c r="AG124" s="21"/>
      <c r="AH124" s="21"/>
      <c r="AI124" s="47"/>
      <c r="AJ124" s="47"/>
      <c r="AK124" s="47"/>
      <c r="AL124" s="47"/>
      <c r="AM124" s="47"/>
      <c r="AN124" s="47"/>
      <c r="AO124" s="21"/>
      <c r="AP124" s="21"/>
      <c r="AQ124" s="21"/>
      <c r="AR124" s="47"/>
      <c r="AS124" s="47"/>
      <c r="AT124" s="47"/>
      <c r="AU124" s="47"/>
      <c r="AV124" s="47"/>
      <c r="AW124" s="47"/>
      <c r="AX124" s="21"/>
      <c r="AY124" s="21"/>
      <c r="AZ124" s="21"/>
      <c r="BA124" s="47"/>
    </row>
    <row r="125" spans="1:57" s="1" customFormat="1" ht="15" customHeight="1" x14ac:dyDescent="0.2">
      <c r="C125" s="45"/>
      <c r="D125" s="20" t="s">
        <v>42</v>
      </c>
      <c r="F125" s="176">
        <f>+' Original Budget Template'!F127</f>
        <v>0</v>
      </c>
      <c r="G125" s="21"/>
      <c r="H125" s="21"/>
      <c r="I125" s="21"/>
      <c r="J125" s="47"/>
      <c r="K125" s="47"/>
      <c r="L125" s="47"/>
      <c r="M125" s="47"/>
      <c r="N125" s="47"/>
      <c r="O125" s="47"/>
      <c r="P125" s="47"/>
      <c r="Q125" s="73"/>
      <c r="R125" s="47"/>
      <c r="S125" s="47"/>
      <c r="T125" s="47"/>
      <c r="U125" s="47"/>
      <c r="V125" s="47"/>
      <c r="W125" s="21"/>
      <c r="X125" s="21"/>
      <c r="Y125" s="21"/>
      <c r="Z125" s="47"/>
      <c r="AA125" s="47"/>
      <c r="AB125" s="47"/>
      <c r="AC125" s="47"/>
      <c r="AD125" s="47"/>
      <c r="AE125" s="47"/>
      <c r="AF125" s="21"/>
      <c r="AG125" s="21"/>
      <c r="AH125" s="21"/>
      <c r="AI125" s="47"/>
      <c r="AJ125" s="47"/>
      <c r="AK125" s="47"/>
      <c r="AL125" s="47"/>
      <c r="AM125" s="47"/>
      <c r="AN125" s="47"/>
      <c r="AO125" s="21"/>
      <c r="AP125" s="21"/>
      <c r="AQ125" s="21"/>
      <c r="AR125" s="47"/>
      <c r="AS125" s="47"/>
      <c r="AT125" s="47"/>
      <c r="AU125" s="47"/>
      <c r="AV125" s="47"/>
      <c r="AW125" s="47"/>
      <c r="AX125" s="21"/>
      <c r="AY125" s="21"/>
      <c r="AZ125" s="21"/>
      <c r="BA125" s="47"/>
    </row>
    <row r="126" spans="1:57" s="1" customFormat="1" ht="15" customHeight="1" x14ac:dyDescent="0.2">
      <c r="C126" s="45"/>
      <c r="D126" s="20" t="s">
        <v>239</v>
      </c>
      <c r="F126" s="176">
        <f>+O118</f>
        <v>0</v>
      </c>
      <c r="G126" s="21"/>
      <c r="H126" s="21"/>
      <c r="I126" s="21"/>
      <c r="J126" s="47"/>
      <c r="K126" s="47"/>
      <c r="L126" s="47"/>
      <c r="M126" s="47"/>
      <c r="N126" s="47"/>
      <c r="O126" s="47"/>
      <c r="P126" s="47"/>
      <c r="Q126" s="73"/>
      <c r="R126" s="47"/>
      <c r="S126" s="47"/>
      <c r="T126" s="47"/>
      <c r="U126" s="47"/>
      <c r="V126" s="47"/>
      <c r="W126" s="21"/>
      <c r="X126" s="21"/>
      <c r="Y126" s="21"/>
      <c r="Z126" s="47"/>
      <c r="AA126" s="47"/>
      <c r="AB126" s="47"/>
      <c r="AC126" s="47"/>
      <c r="AD126" s="47"/>
      <c r="AE126" s="47"/>
      <c r="AF126" s="21"/>
      <c r="AG126" s="21"/>
      <c r="AH126" s="21"/>
      <c r="AI126" s="47"/>
      <c r="AJ126" s="47"/>
      <c r="AK126" s="47"/>
      <c r="AL126" s="47"/>
      <c r="AM126" s="47"/>
      <c r="AN126" s="47"/>
      <c r="AO126" s="21"/>
      <c r="AP126" s="21"/>
      <c r="AQ126" s="21"/>
      <c r="AR126" s="47"/>
      <c r="AS126" s="47"/>
      <c r="AT126" s="47"/>
      <c r="AU126" s="47"/>
      <c r="AV126" s="47"/>
      <c r="AW126" s="47"/>
      <c r="AX126" s="21"/>
      <c r="AY126" s="21"/>
      <c r="AZ126" s="21"/>
      <c r="BA126" s="47"/>
    </row>
    <row r="127" spans="1:57" s="1" customFormat="1" ht="15" customHeight="1" x14ac:dyDescent="0.2">
      <c r="C127" s="45"/>
      <c r="D127" s="20" t="s">
        <v>44</v>
      </c>
      <c r="F127" s="176">
        <f>-O111</f>
        <v>0</v>
      </c>
      <c r="G127" s="21"/>
      <c r="H127" s="21"/>
      <c r="I127" s="21"/>
      <c r="J127" s="954" t="s">
        <v>288</v>
      </c>
      <c r="K127" s="953"/>
      <c r="L127" s="47"/>
      <c r="M127" s="47"/>
      <c r="N127" s="47"/>
      <c r="O127" s="47"/>
      <c r="P127" s="47"/>
      <c r="Q127" s="74"/>
      <c r="R127" s="47"/>
      <c r="S127" s="47"/>
      <c r="T127" s="47"/>
      <c r="U127" s="47"/>
      <c r="V127" s="47"/>
      <c r="W127" s="21"/>
      <c r="X127" s="21"/>
      <c r="Y127" s="21"/>
      <c r="Z127" s="47"/>
      <c r="AA127" s="47"/>
      <c r="AB127" s="47"/>
      <c r="AC127" s="47"/>
      <c r="AD127" s="47"/>
      <c r="AE127" s="47"/>
      <c r="AF127" s="21"/>
      <c r="AG127" s="21"/>
      <c r="AH127" s="21"/>
      <c r="AI127" s="47"/>
      <c r="AJ127" s="47"/>
      <c r="AK127" s="47"/>
      <c r="AL127" s="47"/>
      <c r="AM127" s="47"/>
      <c r="AN127" s="47"/>
      <c r="AO127" s="21"/>
      <c r="AP127" s="21"/>
      <c r="AQ127" s="21"/>
      <c r="AR127" s="47"/>
      <c r="AS127" s="47"/>
      <c r="AT127" s="47"/>
      <c r="AU127" s="47"/>
      <c r="AV127" s="47"/>
      <c r="AW127" s="47"/>
      <c r="AX127" s="21"/>
      <c r="AY127" s="21"/>
      <c r="AZ127" s="21"/>
      <c r="BA127" s="47"/>
    </row>
    <row r="128" spans="1:57" s="1" customFormat="1" ht="15" customHeight="1" x14ac:dyDescent="0.2">
      <c r="C128" s="45"/>
      <c r="D128" s="20"/>
      <c r="F128" s="176"/>
      <c r="G128" s="21"/>
      <c r="H128" s="21"/>
      <c r="I128" s="952"/>
      <c r="J128" s="955" t="s">
        <v>387</v>
      </c>
      <c r="K128" s="953"/>
      <c r="L128" s="47"/>
      <c r="M128" s="47"/>
      <c r="N128" s="47"/>
      <c r="O128" s="47"/>
      <c r="P128" s="47"/>
      <c r="Q128" s="74"/>
      <c r="R128" s="47"/>
      <c r="S128" s="47"/>
      <c r="T128" s="47"/>
      <c r="U128" s="47"/>
      <c r="V128" s="47"/>
      <c r="W128" s="21"/>
      <c r="X128" s="21"/>
      <c r="Y128" s="21"/>
      <c r="Z128" s="47"/>
      <c r="AA128" s="47"/>
      <c r="AB128" s="47"/>
      <c r="AC128" s="47"/>
      <c r="AD128" s="47"/>
      <c r="AE128" s="47"/>
      <c r="AF128" s="21"/>
      <c r="AG128" s="21"/>
      <c r="AH128" s="21"/>
      <c r="AI128" s="47"/>
      <c r="AJ128" s="47"/>
      <c r="AK128" s="47"/>
      <c r="AL128" s="47"/>
      <c r="AM128" s="47"/>
      <c r="AN128" s="47"/>
      <c r="AO128" s="21"/>
      <c r="AP128" s="21"/>
      <c r="AQ128" s="21"/>
      <c r="AR128" s="47"/>
      <c r="AS128" s="47"/>
      <c r="AT128" s="47"/>
      <c r="AU128" s="47"/>
      <c r="AV128" s="47"/>
      <c r="AW128" s="47"/>
      <c r="AX128" s="21"/>
      <c r="AY128" s="21"/>
      <c r="AZ128" s="21"/>
      <c r="BA128" s="47"/>
    </row>
    <row r="129" spans="1:53" s="1" customFormat="1" ht="15" customHeight="1" x14ac:dyDescent="0.2">
      <c r="C129" s="45"/>
      <c r="D129" s="20" t="s">
        <v>47</v>
      </c>
      <c r="F129" s="177">
        <f>SUM(F125:F128)</f>
        <v>0</v>
      </c>
      <c r="H129" s="21"/>
      <c r="I129" s="21"/>
      <c r="J129" s="955" t="s">
        <v>388</v>
      </c>
      <c r="K129" s="953"/>
      <c r="L129" s="47"/>
      <c r="N129" s="47"/>
      <c r="O129" s="47"/>
      <c r="P129" s="47"/>
      <c r="Q129" s="74"/>
      <c r="R129" s="47"/>
      <c r="S129" s="47"/>
      <c r="T129" s="47"/>
      <c r="U129" s="47"/>
      <c r="V129" s="47"/>
      <c r="W129" s="21"/>
      <c r="X129" s="21"/>
      <c r="Y129" s="21"/>
      <c r="Z129" s="47"/>
      <c r="AA129" s="47"/>
      <c r="AB129" s="47"/>
      <c r="AC129" s="47"/>
      <c r="AD129" s="47"/>
      <c r="AE129" s="47"/>
      <c r="AF129" s="21"/>
      <c r="AG129" s="21"/>
      <c r="AH129" s="21"/>
      <c r="AI129" s="47"/>
      <c r="AJ129" s="47"/>
      <c r="AK129" s="47"/>
      <c r="AL129" s="47"/>
      <c r="AM129" s="47"/>
      <c r="AN129" s="47"/>
      <c r="AO129" s="21"/>
      <c r="AP129" s="21"/>
      <c r="AQ129" s="21"/>
      <c r="AR129" s="47"/>
      <c r="AS129" s="47"/>
      <c r="AT129" s="47"/>
      <c r="AU129" s="47"/>
      <c r="AV129" s="47"/>
      <c r="AW129" s="47"/>
      <c r="AX129" s="21"/>
      <c r="AY129" s="21"/>
      <c r="AZ129" s="21"/>
      <c r="BA129" s="47"/>
    </row>
    <row r="130" spans="1:53" s="1" customFormat="1" ht="15" customHeight="1" x14ac:dyDescent="0.2">
      <c r="C130" s="45"/>
      <c r="D130" s="20" t="s">
        <v>50</v>
      </c>
      <c r="F130" s="176"/>
      <c r="H130" s="21"/>
      <c r="I130" s="21"/>
      <c r="J130" s="954" t="s">
        <v>41</v>
      </c>
      <c r="K130" s="154"/>
      <c r="N130" s="47"/>
      <c r="O130" s="47"/>
      <c r="P130" s="47"/>
      <c r="Q130" s="74"/>
      <c r="R130" s="47"/>
      <c r="S130" s="47"/>
      <c r="T130" s="47"/>
      <c r="U130" s="47"/>
      <c r="V130" s="47"/>
      <c r="W130" s="21"/>
      <c r="X130" s="21"/>
      <c r="Y130" s="21"/>
      <c r="Z130" s="47"/>
      <c r="AA130" s="47"/>
      <c r="AB130" s="47"/>
      <c r="AC130" s="47"/>
      <c r="AD130" s="47"/>
      <c r="AE130" s="47"/>
      <c r="AF130" s="21"/>
      <c r="AG130" s="21"/>
      <c r="AH130" s="21"/>
      <c r="AI130" s="47"/>
      <c r="AJ130" s="47"/>
      <c r="AK130" s="47"/>
      <c r="AL130" s="47"/>
      <c r="AM130" s="47"/>
      <c r="AN130" s="47"/>
      <c r="AO130" s="21"/>
      <c r="AP130" s="21"/>
      <c r="AQ130" s="21"/>
      <c r="AR130" s="47"/>
      <c r="AS130" s="47"/>
      <c r="AT130" s="47"/>
      <c r="AU130" s="47"/>
      <c r="AV130" s="47"/>
      <c r="AW130" s="47"/>
      <c r="AX130" s="21"/>
      <c r="AY130" s="21"/>
      <c r="AZ130" s="21"/>
      <c r="BA130" s="47"/>
    </row>
    <row r="131" spans="1:53" s="1" customFormat="1" ht="15" customHeight="1" x14ac:dyDescent="0.2">
      <c r="C131" s="45"/>
      <c r="D131" s="20" t="s">
        <v>127</v>
      </c>
      <c r="F131" s="176">
        <f>SUM(X120:Y120)+SUM(AE120:AF120)</f>
        <v>0</v>
      </c>
      <c r="G131" s="21"/>
      <c r="H131" s="21"/>
      <c r="I131" s="21"/>
      <c r="J131" s="47"/>
      <c r="K131" s="47"/>
      <c r="L131" s="47"/>
      <c r="M131" s="47"/>
      <c r="N131" s="47"/>
      <c r="O131" s="47"/>
      <c r="P131" s="47"/>
      <c r="Q131" s="74"/>
      <c r="R131" s="47"/>
      <c r="S131" s="47"/>
      <c r="T131" s="47"/>
      <c r="U131" s="47"/>
      <c r="V131" s="47"/>
      <c r="W131" s="21"/>
      <c r="X131" s="21"/>
      <c r="Y131" s="21"/>
      <c r="Z131" s="47"/>
      <c r="AA131" s="47"/>
      <c r="AB131" s="47"/>
      <c r="AC131" s="47"/>
      <c r="AD131" s="47"/>
      <c r="AE131" s="47"/>
      <c r="AF131" s="21"/>
      <c r="AG131" s="21"/>
      <c r="AH131" s="21"/>
      <c r="AI131" s="47"/>
      <c r="AJ131" s="47"/>
      <c r="AK131" s="47"/>
      <c r="AL131" s="47"/>
      <c r="AM131" s="47"/>
      <c r="AN131" s="47"/>
      <c r="AO131" s="21"/>
      <c r="AP131" s="21"/>
      <c r="AQ131" s="21"/>
      <c r="AR131" s="47"/>
      <c r="AS131" s="47"/>
      <c r="AT131" s="47"/>
      <c r="AU131" s="47"/>
      <c r="AV131" s="47"/>
      <c r="AW131" s="47"/>
      <c r="AX131" s="21"/>
      <c r="AY131" s="21"/>
      <c r="AZ131" s="21"/>
      <c r="BA131" s="47"/>
    </row>
    <row r="132" spans="1:53" s="1" customFormat="1" ht="15" customHeight="1" x14ac:dyDescent="0.2">
      <c r="C132" s="45"/>
      <c r="D132" s="20"/>
      <c r="F132" s="176"/>
      <c r="G132" s="21"/>
      <c r="H132" s="21"/>
      <c r="I132" s="21"/>
      <c r="J132" s="47"/>
      <c r="K132" s="47"/>
      <c r="L132" s="47"/>
      <c r="M132" s="47"/>
      <c r="N132" s="47"/>
      <c r="O132" s="47"/>
      <c r="P132" s="47"/>
      <c r="Q132" s="74"/>
      <c r="R132" s="47"/>
      <c r="S132" s="47"/>
      <c r="T132" s="47"/>
      <c r="U132" s="47"/>
      <c r="V132" s="47"/>
      <c r="W132" s="21"/>
      <c r="X132" s="21"/>
      <c r="Y132" s="21"/>
      <c r="Z132" s="47"/>
      <c r="AA132" s="47"/>
      <c r="AB132" s="47"/>
      <c r="AC132" s="47"/>
      <c r="AD132" s="47"/>
      <c r="AE132" s="47"/>
      <c r="AF132" s="21"/>
      <c r="AG132" s="21"/>
      <c r="AH132" s="21"/>
      <c r="AI132" s="47"/>
      <c r="AJ132" s="47"/>
      <c r="AK132" s="47"/>
      <c r="AL132" s="47"/>
      <c r="AM132" s="47"/>
      <c r="AN132" s="47"/>
      <c r="AO132" s="21"/>
      <c r="AP132" s="21"/>
      <c r="AQ132" s="21"/>
      <c r="AR132" s="47"/>
      <c r="AS132" s="47"/>
      <c r="AT132" s="47"/>
      <c r="AU132" s="47"/>
      <c r="AV132" s="47"/>
      <c r="AW132" s="47"/>
      <c r="AX132" s="21"/>
      <c r="AY132" s="21"/>
      <c r="AZ132" s="21"/>
      <c r="BA132" s="47"/>
    </row>
    <row r="133" spans="1:53" s="1" customFormat="1" ht="15" customHeight="1" x14ac:dyDescent="0.2">
      <c r="C133" s="45"/>
      <c r="D133" s="20"/>
      <c r="F133" s="176"/>
      <c r="G133" s="21"/>
      <c r="H133" s="21"/>
      <c r="I133" s="21"/>
      <c r="J133" s="47"/>
      <c r="K133" s="47"/>
      <c r="L133" s="47"/>
      <c r="M133" s="47"/>
      <c r="N133" s="47"/>
      <c r="O133" s="47"/>
      <c r="P133" s="47"/>
      <c r="Q133" s="74"/>
      <c r="R133" s="47"/>
      <c r="S133" s="47"/>
      <c r="T133" s="47"/>
      <c r="U133" s="47"/>
      <c r="V133" s="47"/>
      <c r="W133" s="21"/>
      <c r="X133" s="21"/>
      <c r="Y133" s="21"/>
      <c r="Z133" s="47"/>
      <c r="AA133" s="47"/>
      <c r="AB133" s="47"/>
      <c r="AC133" s="47"/>
      <c r="AD133" s="47"/>
      <c r="AE133" s="47"/>
      <c r="AF133" s="21"/>
      <c r="AG133" s="21"/>
      <c r="AH133" s="21"/>
      <c r="AI133" s="47"/>
      <c r="AJ133" s="47"/>
      <c r="AK133" s="47"/>
      <c r="AL133" s="47"/>
      <c r="AM133" s="47"/>
      <c r="AN133" s="47"/>
      <c r="AO133" s="21"/>
      <c r="AP133" s="21"/>
      <c r="AQ133" s="21"/>
      <c r="AR133" s="47"/>
      <c r="AS133" s="47"/>
      <c r="AT133" s="47"/>
      <c r="AU133" s="47"/>
      <c r="AV133" s="47"/>
      <c r="AW133" s="47"/>
      <c r="AX133" s="21"/>
      <c r="AY133" s="21"/>
      <c r="AZ133" s="21"/>
      <c r="BA133" s="47"/>
    </row>
    <row r="134" spans="1:53" s="1" customFormat="1" ht="15" customHeight="1" x14ac:dyDescent="0.2">
      <c r="A134" s="85"/>
      <c r="B134" s="85"/>
      <c r="C134" s="45"/>
      <c r="D134" s="20" t="s">
        <v>49</v>
      </c>
      <c r="F134" s="176">
        <f>IF(F129-F131&lt;0,F131-F129,0)</f>
        <v>0</v>
      </c>
      <c r="G134" s="21"/>
      <c r="H134" s="21"/>
      <c r="I134" s="21"/>
      <c r="J134" s="47"/>
      <c r="K134" s="47"/>
      <c r="L134" s="47"/>
      <c r="M134" s="47"/>
      <c r="N134" s="47"/>
      <c r="O134" s="47"/>
      <c r="P134" s="47"/>
      <c r="Q134" s="75"/>
      <c r="R134" s="47"/>
      <c r="S134" s="47"/>
      <c r="T134" s="47"/>
      <c r="U134" s="47"/>
      <c r="V134" s="47"/>
      <c r="W134" s="21"/>
      <c r="X134" s="21"/>
      <c r="Y134" s="21"/>
      <c r="Z134" s="47"/>
      <c r="AA134" s="47"/>
      <c r="AB134" s="47"/>
      <c r="AC134" s="47"/>
      <c r="AD134" s="47"/>
      <c r="AE134" s="47"/>
      <c r="AF134" s="21"/>
      <c r="AG134" s="21"/>
      <c r="AH134" s="21"/>
      <c r="AI134" s="47"/>
      <c r="AJ134" s="47"/>
      <c r="AK134" s="47"/>
      <c r="AL134" s="47"/>
      <c r="AM134" s="47"/>
      <c r="AN134" s="47"/>
      <c r="AO134" s="21"/>
      <c r="AP134" s="21"/>
      <c r="AQ134" s="21"/>
      <c r="AR134" s="47"/>
      <c r="AS134" s="47"/>
      <c r="AT134" s="47"/>
      <c r="AU134" s="47"/>
      <c r="AV134" s="47"/>
      <c r="AW134" s="47"/>
      <c r="AX134" s="21"/>
      <c r="AY134" s="21"/>
      <c r="AZ134" s="21"/>
      <c r="BA134" s="47"/>
    </row>
    <row r="135" spans="1:53" s="1" customFormat="1" ht="15" customHeight="1" x14ac:dyDescent="0.2">
      <c r="C135" s="1236"/>
      <c r="D135" s="4"/>
      <c r="E135" s="4"/>
      <c r="F135" s="178"/>
      <c r="G135" s="21"/>
      <c r="H135" s="21"/>
      <c r="I135" s="21"/>
      <c r="J135" s="47"/>
      <c r="K135" s="47"/>
      <c r="L135" s="47"/>
      <c r="M135" s="47"/>
      <c r="N135" s="47"/>
      <c r="O135" s="47"/>
      <c r="P135" s="47"/>
      <c r="Q135" s="74"/>
      <c r="R135" s="47"/>
      <c r="S135" s="47"/>
      <c r="T135" s="47"/>
      <c r="U135" s="47"/>
      <c r="V135" s="47"/>
      <c r="W135" s="21"/>
      <c r="X135" s="21"/>
      <c r="Y135" s="21"/>
      <c r="Z135" s="47"/>
      <c r="AA135" s="47"/>
      <c r="AB135" s="47"/>
      <c r="AC135" s="47"/>
      <c r="AD135" s="47"/>
      <c r="AE135" s="47"/>
      <c r="AF135" s="21"/>
      <c r="AG135" s="21"/>
      <c r="AH135" s="21"/>
      <c r="AI135" s="47"/>
      <c r="AJ135" s="47"/>
      <c r="AK135" s="47"/>
      <c r="AL135" s="47"/>
      <c r="AM135" s="47"/>
      <c r="AN135" s="47"/>
      <c r="AO135" s="21"/>
      <c r="AP135" s="21"/>
      <c r="AQ135" s="21"/>
      <c r="AR135" s="47"/>
      <c r="AS135" s="47"/>
      <c r="AT135" s="47"/>
      <c r="AU135" s="47"/>
      <c r="AV135" s="47"/>
      <c r="AW135" s="47"/>
      <c r="AX135" s="21"/>
      <c r="AY135" s="21"/>
      <c r="AZ135" s="21"/>
      <c r="BA135" s="47"/>
    </row>
    <row r="136" spans="1:53" s="1" customFormat="1" ht="15" customHeight="1" x14ac:dyDescent="0.2">
      <c r="C136" s="1236"/>
      <c r="D136" s="4"/>
      <c r="E136" s="4"/>
      <c r="F136" s="178"/>
      <c r="G136" s="21"/>
      <c r="H136" s="21"/>
      <c r="I136" s="21"/>
      <c r="J136" s="47"/>
      <c r="K136" s="47"/>
      <c r="L136" s="47"/>
      <c r="M136" s="47"/>
      <c r="N136" s="47"/>
      <c r="O136" s="47"/>
      <c r="P136" s="47"/>
      <c r="Q136" s="74"/>
      <c r="R136" s="47"/>
      <c r="S136" s="47"/>
      <c r="T136" s="47"/>
      <c r="U136" s="47"/>
      <c r="V136" s="47"/>
      <c r="W136" s="21"/>
      <c r="X136" s="21"/>
      <c r="Y136" s="21"/>
      <c r="Z136" s="47"/>
      <c r="AA136" s="47"/>
      <c r="AB136" s="47"/>
      <c r="AC136" s="47"/>
      <c r="AD136" s="47"/>
      <c r="AE136" s="47"/>
      <c r="AF136" s="21"/>
      <c r="AG136" s="21"/>
      <c r="AH136" s="21"/>
      <c r="AI136" s="47"/>
      <c r="AJ136" s="47"/>
      <c r="AK136" s="47"/>
      <c r="AL136" s="47"/>
      <c r="AM136" s="47"/>
      <c r="AN136" s="47"/>
      <c r="AO136" s="21"/>
      <c r="AP136" s="21"/>
      <c r="AQ136" s="21"/>
      <c r="AR136" s="47"/>
      <c r="AS136" s="47"/>
      <c r="AT136" s="47"/>
      <c r="AU136" s="47"/>
      <c r="AV136" s="47"/>
      <c r="AW136" s="47"/>
      <c r="AX136" s="21"/>
      <c r="AY136" s="21"/>
      <c r="AZ136" s="21"/>
      <c r="BA136" s="47"/>
    </row>
    <row r="137" spans="1:53" s="1" customFormat="1" ht="15" customHeight="1" x14ac:dyDescent="0.2">
      <c r="C137" s="1237" t="s">
        <v>34</v>
      </c>
      <c r="D137" s="4"/>
      <c r="E137" s="4"/>
      <c r="F137" s="178"/>
      <c r="G137" s="21"/>
      <c r="H137" s="21"/>
      <c r="I137" s="21"/>
      <c r="J137" s="47"/>
      <c r="K137" s="47"/>
      <c r="L137" s="47"/>
      <c r="M137" s="47"/>
      <c r="N137" s="47"/>
      <c r="O137" s="47"/>
      <c r="P137" s="47"/>
      <c r="Q137" s="75"/>
      <c r="R137" s="47"/>
      <c r="S137" s="47"/>
      <c r="T137" s="47"/>
      <c r="U137" s="47"/>
      <c r="V137" s="47"/>
      <c r="W137" s="21"/>
      <c r="X137" s="21"/>
      <c r="Y137" s="21"/>
      <c r="Z137" s="47"/>
      <c r="AA137" s="47"/>
      <c r="AB137" s="47"/>
      <c r="AC137" s="47"/>
      <c r="AD137" s="47"/>
      <c r="AE137" s="47"/>
      <c r="AF137" s="21"/>
      <c r="AG137" s="21"/>
      <c r="AH137" s="21"/>
      <c r="AI137" s="47"/>
      <c r="AJ137" s="47"/>
      <c r="AK137" s="47"/>
      <c r="AL137" s="47"/>
      <c r="AM137" s="47"/>
      <c r="AN137" s="47"/>
      <c r="AO137" s="21"/>
      <c r="AP137" s="21"/>
      <c r="AQ137" s="21"/>
      <c r="AR137" s="47"/>
      <c r="AS137" s="47"/>
      <c r="AT137" s="47"/>
      <c r="AU137" s="47"/>
      <c r="AV137" s="47"/>
      <c r="AW137" s="47"/>
      <c r="AX137" s="21"/>
      <c r="AY137" s="21"/>
      <c r="AZ137" s="21"/>
      <c r="BA137" s="47"/>
    </row>
    <row r="138" spans="1:53" s="1" customFormat="1" ht="15" customHeight="1" x14ac:dyDescent="0.2">
      <c r="C138" s="1238"/>
      <c r="D138" s="81"/>
      <c r="E138" s="81"/>
      <c r="F138" s="82"/>
      <c r="G138" s="82"/>
      <c r="H138" s="82"/>
      <c r="I138" s="82"/>
      <c r="J138" s="83"/>
      <c r="K138" s="83"/>
      <c r="L138" s="83"/>
      <c r="M138" s="83"/>
      <c r="N138" s="83"/>
      <c r="O138" s="80"/>
      <c r="P138" s="47"/>
      <c r="Q138" s="74"/>
      <c r="R138" s="47"/>
      <c r="S138" s="47"/>
      <c r="T138" s="47"/>
      <c r="U138" s="47"/>
      <c r="V138" s="47"/>
      <c r="W138" s="21"/>
      <c r="X138" s="21"/>
      <c r="Y138" s="21"/>
      <c r="Z138" s="47"/>
      <c r="AA138" s="47"/>
      <c r="AB138" s="47"/>
      <c r="AC138" s="47"/>
      <c r="AD138" s="47"/>
      <c r="AE138" s="47"/>
      <c r="AF138" s="21"/>
      <c r="AG138" s="21"/>
      <c r="AH138" s="21"/>
      <c r="AI138" s="47"/>
      <c r="AJ138" s="47"/>
      <c r="AK138" s="47"/>
      <c r="AL138" s="47"/>
      <c r="AM138" s="47"/>
      <c r="AN138" s="47"/>
      <c r="AO138" s="21"/>
      <c r="AP138" s="21"/>
      <c r="AQ138" s="21"/>
      <c r="AR138" s="47"/>
      <c r="AS138" s="47"/>
      <c r="AT138" s="47"/>
      <c r="AU138" s="47"/>
      <c r="AV138" s="47"/>
      <c r="AW138" s="47"/>
      <c r="AX138" s="21"/>
      <c r="AY138" s="21"/>
      <c r="AZ138" s="21"/>
      <c r="BA138" s="47"/>
    </row>
    <row r="139" spans="1:53" s="1" customFormat="1" ht="15" customHeight="1" x14ac:dyDescent="0.2">
      <c r="C139" s="1239" t="s">
        <v>29</v>
      </c>
      <c r="D139" s="81"/>
      <c r="E139" s="81"/>
      <c r="F139" s="82"/>
      <c r="G139" s="82"/>
      <c r="H139" s="82"/>
      <c r="I139" s="82"/>
      <c r="J139" s="83"/>
      <c r="K139" s="83"/>
      <c r="L139" s="83"/>
      <c r="M139" s="83"/>
      <c r="N139" s="83"/>
      <c r="O139" s="80"/>
      <c r="P139" s="47"/>
      <c r="Q139" s="74"/>
      <c r="R139" s="47"/>
      <c r="S139" s="47"/>
      <c r="T139" s="47"/>
      <c r="U139" s="47"/>
      <c r="V139" s="47"/>
      <c r="W139" s="21"/>
      <c r="X139" s="21"/>
      <c r="Y139" s="21"/>
      <c r="Z139" s="47"/>
      <c r="AA139" s="47"/>
      <c r="AB139" s="47"/>
      <c r="AC139" s="47"/>
      <c r="AD139" s="47"/>
      <c r="AE139" s="47"/>
      <c r="AF139" s="21"/>
      <c r="AG139" s="21"/>
      <c r="AH139" s="21"/>
      <c r="AI139" s="47"/>
      <c r="AJ139" s="47"/>
      <c r="AK139" s="47"/>
      <c r="AL139" s="47"/>
      <c r="AM139" s="47"/>
      <c r="AN139" s="47"/>
      <c r="AO139" s="21"/>
      <c r="AP139" s="21"/>
      <c r="AQ139" s="21"/>
      <c r="AR139" s="47"/>
      <c r="AS139" s="47"/>
      <c r="AT139" s="47"/>
      <c r="AU139" s="47"/>
      <c r="AV139" s="47"/>
      <c r="AW139" s="47"/>
      <c r="AX139" s="21"/>
      <c r="AY139" s="21"/>
      <c r="AZ139" s="21"/>
      <c r="BA139" s="47"/>
    </row>
    <row r="140" spans="1:53" s="1" customFormat="1" ht="15" customHeight="1" x14ac:dyDescent="0.2">
      <c r="C140" s="1240" t="s">
        <v>30</v>
      </c>
      <c r="D140" s="81"/>
      <c r="E140" s="81"/>
      <c r="F140" s="82"/>
      <c r="G140" s="82"/>
      <c r="H140" s="82"/>
      <c r="I140" s="82"/>
      <c r="J140" s="83"/>
      <c r="K140" s="83"/>
      <c r="L140" s="83"/>
      <c r="M140" s="83"/>
      <c r="N140" s="83"/>
      <c r="O140" s="80"/>
      <c r="P140" s="47"/>
      <c r="Q140" s="75"/>
      <c r="R140" s="47"/>
      <c r="S140" s="47"/>
      <c r="T140" s="47"/>
      <c r="U140" s="47"/>
      <c r="V140" s="47"/>
      <c r="W140" s="21"/>
      <c r="X140" s="21"/>
      <c r="Y140" s="21"/>
      <c r="Z140" s="47"/>
      <c r="AA140" s="47"/>
      <c r="AB140" s="47"/>
      <c r="AC140" s="47"/>
      <c r="AD140" s="47"/>
      <c r="AE140" s="47"/>
      <c r="AF140" s="21"/>
      <c r="AG140" s="21"/>
      <c r="AH140" s="21"/>
      <c r="AI140" s="47"/>
      <c r="AJ140" s="47"/>
      <c r="AK140" s="47"/>
      <c r="AL140" s="47"/>
      <c r="AM140" s="47"/>
      <c r="AN140" s="47"/>
      <c r="AO140" s="21"/>
      <c r="AP140" s="21"/>
      <c r="AQ140" s="21"/>
      <c r="AR140" s="47"/>
      <c r="AS140" s="47"/>
      <c r="AT140" s="47"/>
      <c r="AU140" s="47"/>
      <c r="AV140" s="47"/>
      <c r="AW140" s="47"/>
      <c r="AX140" s="21"/>
      <c r="AY140" s="21"/>
      <c r="AZ140" s="21"/>
      <c r="BA140" s="47"/>
    </row>
    <row r="141" spans="1:53" s="1" customFormat="1" ht="15" customHeight="1" x14ac:dyDescent="0.2">
      <c r="C141" s="1240" t="s">
        <v>31</v>
      </c>
      <c r="D141" s="81"/>
      <c r="E141" s="81"/>
      <c r="F141" s="82"/>
      <c r="G141" s="82"/>
      <c r="H141" s="82"/>
      <c r="I141" s="82"/>
      <c r="J141" s="83"/>
      <c r="K141" s="83"/>
      <c r="L141" s="83"/>
      <c r="M141" s="83"/>
      <c r="N141" s="83"/>
      <c r="O141" s="80"/>
      <c r="P141" s="47"/>
      <c r="Q141" s="74"/>
      <c r="R141" s="47"/>
      <c r="S141" s="47"/>
      <c r="T141" s="47"/>
      <c r="U141" s="47"/>
      <c r="V141" s="47"/>
      <c r="W141" s="21"/>
      <c r="X141" s="21"/>
      <c r="Y141" s="21"/>
      <c r="Z141" s="47"/>
      <c r="AA141" s="47"/>
      <c r="AB141" s="47"/>
      <c r="AC141" s="47"/>
      <c r="AD141" s="47"/>
      <c r="AE141" s="47"/>
      <c r="AF141" s="21"/>
      <c r="AG141" s="21"/>
      <c r="AH141" s="21"/>
      <c r="AI141" s="47"/>
      <c r="AJ141" s="47"/>
      <c r="AK141" s="47"/>
      <c r="AL141" s="47"/>
      <c r="AM141" s="47"/>
      <c r="AN141" s="47"/>
      <c r="AO141" s="21"/>
      <c r="AP141" s="21"/>
      <c r="AQ141" s="21"/>
      <c r="AR141" s="47"/>
      <c r="AS141" s="47"/>
      <c r="AT141" s="47"/>
      <c r="AU141" s="47"/>
      <c r="AV141" s="47"/>
      <c r="AW141" s="47"/>
      <c r="AX141" s="21"/>
      <c r="AY141" s="21"/>
      <c r="AZ141" s="21"/>
      <c r="BA141" s="47"/>
    </row>
    <row r="142" spans="1:53" s="1" customFormat="1" ht="15" customHeight="1" x14ac:dyDescent="0.2">
      <c r="C142" s="1240" t="s">
        <v>32</v>
      </c>
      <c r="D142" s="81"/>
      <c r="E142" s="81"/>
      <c r="F142" s="82"/>
      <c r="G142" s="82"/>
      <c r="H142" s="82"/>
      <c r="I142" s="82"/>
      <c r="J142" s="83"/>
      <c r="K142" s="83"/>
      <c r="L142" s="83"/>
      <c r="M142" s="83"/>
      <c r="N142" s="83"/>
      <c r="O142" s="80"/>
      <c r="P142" s="47"/>
      <c r="Q142" s="75"/>
      <c r="R142" s="47"/>
      <c r="S142" s="47"/>
      <c r="T142" s="47"/>
      <c r="U142" s="47"/>
      <c r="V142" s="47"/>
      <c r="W142" s="21"/>
      <c r="X142" s="21"/>
      <c r="Y142" s="21"/>
      <c r="Z142" s="47"/>
      <c r="AA142" s="47"/>
      <c r="AB142" s="47"/>
      <c r="AC142" s="47"/>
      <c r="AD142" s="47"/>
      <c r="AE142" s="47"/>
      <c r="AF142" s="21"/>
      <c r="AG142" s="21"/>
      <c r="AH142" s="21"/>
      <c r="AI142" s="47"/>
      <c r="AJ142" s="47"/>
      <c r="AK142" s="47"/>
      <c r="AL142" s="47"/>
      <c r="AM142" s="47"/>
      <c r="AN142" s="47"/>
      <c r="AO142" s="21"/>
      <c r="AP142" s="21"/>
      <c r="AQ142" s="21"/>
      <c r="AR142" s="47"/>
      <c r="AS142" s="47"/>
      <c r="AT142" s="47"/>
      <c r="AU142" s="47"/>
      <c r="AV142" s="47"/>
      <c r="AW142" s="47"/>
      <c r="AX142" s="21"/>
      <c r="AY142" s="21"/>
      <c r="AZ142" s="21"/>
      <c r="BA142" s="47"/>
    </row>
    <row r="143" spans="1:53" s="1" customFormat="1" ht="15" customHeight="1" x14ac:dyDescent="0.2">
      <c r="C143" s="1240" t="s">
        <v>33</v>
      </c>
      <c r="D143" s="81"/>
      <c r="E143" s="81"/>
      <c r="F143" s="82"/>
      <c r="G143" s="82"/>
      <c r="H143" s="82"/>
      <c r="I143" s="82"/>
      <c r="J143" s="83"/>
      <c r="K143" s="83"/>
      <c r="L143" s="83"/>
      <c r="M143" s="83"/>
      <c r="N143" s="83"/>
      <c r="O143" s="80"/>
      <c r="P143" s="47"/>
      <c r="Q143" s="74"/>
      <c r="R143" s="47"/>
      <c r="S143" s="47"/>
      <c r="T143" s="47"/>
      <c r="U143" s="47"/>
      <c r="V143" s="47"/>
      <c r="W143" s="21"/>
      <c r="X143" s="21"/>
      <c r="Y143" s="21"/>
      <c r="Z143" s="47"/>
      <c r="AA143" s="47"/>
      <c r="AB143" s="47"/>
      <c r="AC143" s="47"/>
      <c r="AD143" s="47"/>
      <c r="AE143" s="47"/>
      <c r="AF143" s="21"/>
      <c r="AG143" s="21"/>
      <c r="AH143" s="21"/>
      <c r="AI143" s="47"/>
      <c r="AJ143" s="47"/>
      <c r="AK143" s="47"/>
      <c r="AL143" s="47"/>
      <c r="AM143" s="47"/>
      <c r="AN143" s="47"/>
      <c r="AO143" s="21"/>
      <c r="AP143" s="21"/>
      <c r="AQ143" s="21"/>
      <c r="AR143" s="47"/>
      <c r="AS143" s="47"/>
      <c r="AT143" s="47"/>
      <c r="AU143" s="47"/>
      <c r="AV143" s="47"/>
      <c r="AW143" s="47"/>
      <c r="AX143" s="21"/>
      <c r="AY143" s="21"/>
      <c r="AZ143" s="21"/>
      <c r="BA143" s="47"/>
    </row>
    <row r="144" spans="1:53" s="1" customFormat="1" ht="15" customHeight="1" x14ac:dyDescent="0.2">
      <c r="C144" s="1241"/>
      <c r="D144" s="52"/>
      <c r="E144" s="52"/>
      <c r="F144" s="53"/>
      <c r="G144" s="53"/>
      <c r="H144" s="53"/>
      <c r="I144" s="53"/>
      <c r="J144" s="54"/>
      <c r="K144" s="54"/>
      <c r="L144" s="54"/>
      <c r="M144" s="54"/>
      <c r="N144" s="54"/>
      <c r="O144" s="47"/>
      <c r="P144" s="47"/>
      <c r="Q144" s="57"/>
      <c r="R144" s="47"/>
      <c r="S144" s="47"/>
      <c r="T144" s="47"/>
      <c r="U144" s="47"/>
      <c r="V144" s="47"/>
      <c r="W144" s="21"/>
      <c r="X144" s="21"/>
      <c r="Y144" s="21"/>
      <c r="Z144" s="47"/>
      <c r="AA144" s="47"/>
      <c r="AB144" s="47"/>
      <c r="AC144" s="47"/>
      <c r="AD144" s="47"/>
      <c r="AE144" s="47"/>
      <c r="AF144" s="21"/>
      <c r="AG144" s="21"/>
      <c r="AH144" s="21"/>
      <c r="AI144" s="47"/>
      <c r="AJ144" s="47"/>
      <c r="AK144" s="47"/>
      <c r="AL144" s="47"/>
      <c r="AM144" s="47"/>
      <c r="AN144" s="47"/>
      <c r="AO144" s="21"/>
      <c r="AP144" s="21"/>
      <c r="AQ144" s="21"/>
      <c r="AR144" s="47"/>
      <c r="AS144" s="47"/>
      <c r="AT144" s="47"/>
      <c r="AU144" s="47"/>
      <c r="AV144" s="47"/>
      <c r="AW144" s="47"/>
      <c r="AX144" s="21"/>
      <c r="AY144" s="21"/>
      <c r="AZ144" s="21"/>
      <c r="BA144" s="47"/>
    </row>
    <row r="145" spans="1:53" s="1" customFormat="1" ht="15" customHeight="1" thickBot="1" x14ac:dyDescent="0.25">
      <c r="C145" s="155"/>
      <c r="D145" s="87"/>
      <c r="E145" s="155"/>
      <c r="F145" s="155"/>
      <c r="G145" s="155"/>
      <c r="H145" s="323"/>
      <c r="I145" s="323"/>
      <c r="J145" s="54"/>
      <c r="K145" s="54"/>
      <c r="L145" s="54"/>
      <c r="M145" s="54"/>
      <c r="N145" s="54"/>
      <c r="O145" s="47"/>
      <c r="P145" s="47"/>
      <c r="Q145" s="57"/>
      <c r="R145" s="47"/>
      <c r="S145" s="47"/>
      <c r="T145" s="47"/>
      <c r="U145" s="47"/>
      <c r="V145" s="47"/>
      <c r="W145" s="21"/>
      <c r="X145" s="21"/>
      <c r="Y145" s="21"/>
      <c r="Z145" s="47"/>
      <c r="AA145" s="47"/>
      <c r="AB145" s="47"/>
      <c r="AC145" s="47"/>
      <c r="AD145" s="47"/>
      <c r="AE145" s="47"/>
      <c r="AF145" s="21"/>
      <c r="AG145" s="21"/>
      <c r="AH145" s="21"/>
      <c r="AI145" s="47"/>
      <c r="AJ145" s="47"/>
      <c r="AK145" s="47"/>
      <c r="AL145" s="47"/>
      <c r="AM145" s="47"/>
      <c r="AN145" s="47"/>
      <c r="AO145" s="21"/>
      <c r="AP145" s="21"/>
      <c r="AQ145" s="21"/>
      <c r="AR145" s="47"/>
      <c r="AS145" s="47"/>
      <c r="AT145" s="47"/>
      <c r="AU145" s="47"/>
      <c r="AV145" s="47"/>
      <c r="AW145" s="47"/>
      <c r="AX145" s="21"/>
      <c r="AY145" s="21"/>
      <c r="AZ145" s="21"/>
      <c r="BA145" s="47"/>
    </row>
    <row r="146" spans="1:53" s="1" customFormat="1" ht="15" customHeight="1" x14ac:dyDescent="0.2">
      <c r="C146" s="87" t="s">
        <v>35</v>
      </c>
      <c r="D146" s="87"/>
      <c r="E146" s="1566" t="s">
        <v>36</v>
      </c>
      <c r="F146" s="1567"/>
      <c r="G146" s="1567"/>
      <c r="H146" s="280"/>
      <c r="I146" s="280"/>
      <c r="J146" s="54"/>
      <c r="K146" s="54"/>
      <c r="L146" s="54"/>
      <c r="M146" s="54"/>
      <c r="N146" s="54"/>
      <c r="O146" s="47"/>
      <c r="P146" s="47"/>
      <c r="Q146" s="57"/>
      <c r="R146" s="47"/>
      <c r="S146" s="47"/>
      <c r="T146" s="47"/>
      <c r="U146" s="47"/>
      <c r="V146" s="47"/>
      <c r="W146" s="21"/>
      <c r="X146" s="21"/>
      <c r="Y146" s="21"/>
      <c r="Z146" s="47"/>
      <c r="AA146" s="47"/>
      <c r="AB146" s="47"/>
      <c r="AC146" s="47"/>
      <c r="AD146" s="47"/>
      <c r="AE146" s="47"/>
      <c r="AF146" s="21"/>
      <c r="AG146" s="21"/>
      <c r="AH146" s="21"/>
      <c r="AI146" s="47"/>
      <c r="AJ146" s="47"/>
      <c r="AK146" s="47"/>
      <c r="AL146" s="47"/>
      <c r="AM146" s="47"/>
      <c r="AN146" s="47"/>
      <c r="AO146" s="21"/>
      <c r="AP146" s="21"/>
      <c r="AQ146" s="21"/>
      <c r="AR146" s="47"/>
      <c r="AS146" s="47"/>
      <c r="AT146" s="47"/>
      <c r="AU146" s="47"/>
      <c r="AV146" s="47"/>
      <c r="AW146" s="47"/>
      <c r="AX146" s="21"/>
      <c r="AY146" s="21"/>
      <c r="AZ146" s="21"/>
      <c r="BA146" s="47"/>
    </row>
    <row r="147" spans="1:53" s="1" customFormat="1" ht="15" customHeight="1" thickBot="1" x14ac:dyDescent="0.25">
      <c r="C147" s="86"/>
      <c r="D147" s="87"/>
      <c r="E147" s="86"/>
      <c r="F147" s="86"/>
      <c r="G147" s="86"/>
      <c r="H147" s="324"/>
      <c r="I147" s="324"/>
      <c r="J147" s="54"/>
      <c r="K147" s="54"/>
      <c r="L147" s="54"/>
      <c r="M147" s="54"/>
      <c r="N147" s="54"/>
      <c r="O147" s="47"/>
      <c r="P147" s="47"/>
      <c r="Q147" s="57"/>
      <c r="R147" s="47"/>
      <c r="S147" s="47"/>
      <c r="T147" s="47"/>
      <c r="U147" s="47"/>
      <c r="V147" s="47"/>
      <c r="W147" s="21"/>
      <c r="X147" s="21"/>
      <c r="Y147" s="21"/>
      <c r="Z147" s="47"/>
      <c r="AA147" s="47"/>
      <c r="AB147" s="47"/>
      <c r="AC147" s="47"/>
      <c r="AD147" s="47"/>
      <c r="AE147" s="47"/>
      <c r="AF147" s="21"/>
      <c r="AG147" s="21"/>
      <c r="AH147" s="21"/>
      <c r="AI147" s="47"/>
      <c r="AJ147" s="47"/>
      <c r="AK147" s="47"/>
      <c r="AL147" s="47"/>
      <c r="AM147" s="47"/>
      <c r="AN147" s="47"/>
      <c r="AO147" s="21"/>
      <c r="AP147" s="21"/>
      <c r="AQ147" s="21"/>
      <c r="AR147" s="47"/>
      <c r="AS147" s="47"/>
      <c r="AT147" s="47"/>
      <c r="AU147" s="47"/>
      <c r="AV147" s="47"/>
      <c r="AW147" s="47"/>
      <c r="AX147" s="21"/>
      <c r="AY147" s="21"/>
      <c r="AZ147" s="21"/>
      <c r="BA147" s="47"/>
    </row>
    <row r="148" spans="1:53" s="51" customFormat="1" ht="15" customHeight="1" x14ac:dyDescent="0.2">
      <c r="C148" s="87" t="s">
        <v>37</v>
      </c>
      <c r="D148" s="87"/>
      <c r="E148" s="87" t="s">
        <v>38</v>
      </c>
      <c r="F148" s="53"/>
      <c r="G148" s="53"/>
      <c r="H148" s="53"/>
      <c r="I148" s="53"/>
      <c r="J148" s="54"/>
      <c r="K148" s="54"/>
      <c r="L148" s="54"/>
      <c r="M148" s="54"/>
      <c r="N148" s="54"/>
      <c r="O148" s="54"/>
      <c r="P148" s="54"/>
      <c r="Q148" s="57"/>
      <c r="R148" s="54"/>
      <c r="S148" s="54"/>
      <c r="T148" s="54"/>
      <c r="U148" s="54"/>
      <c r="V148" s="54"/>
      <c r="W148" s="53"/>
      <c r="X148" s="53"/>
      <c r="Y148" s="53"/>
      <c r="Z148" s="54"/>
      <c r="AA148" s="54"/>
      <c r="AB148" s="54"/>
      <c r="AC148" s="54"/>
      <c r="AD148" s="54"/>
      <c r="AE148" s="54"/>
      <c r="AF148" s="53"/>
      <c r="AG148" s="53"/>
      <c r="AH148" s="53"/>
      <c r="AI148" s="54"/>
      <c r="AJ148" s="54"/>
      <c r="AK148" s="54"/>
      <c r="AL148" s="54"/>
      <c r="AM148" s="54"/>
      <c r="AN148" s="54"/>
      <c r="AO148" s="53"/>
      <c r="AP148" s="53"/>
      <c r="AQ148" s="53"/>
      <c r="AR148" s="54"/>
      <c r="AS148" s="54"/>
      <c r="AT148" s="54"/>
      <c r="AU148" s="54"/>
      <c r="AV148" s="54"/>
      <c r="AW148" s="54"/>
      <c r="AX148" s="53"/>
      <c r="AY148" s="53"/>
      <c r="AZ148" s="53"/>
      <c r="BA148" s="54"/>
    </row>
    <row r="149" spans="1:53" ht="13.5" thickBot="1" x14ac:dyDescent="0.25">
      <c r="C149" s="45"/>
      <c r="D149" s="1"/>
      <c r="E149" s="1"/>
      <c r="F149" s="1"/>
      <c r="G149" s="1"/>
      <c r="H149" s="1"/>
      <c r="I149" s="1"/>
      <c r="J149" s="2"/>
      <c r="K149" s="2"/>
      <c r="L149" s="2"/>
      <c r="M149" s="2"/>
      <c r="N149" s="2"/>
      <c r="O149" s="2"/>
      <c r="P149" s="2"/>
      <c r="Q149" s="57"/>
      <c r="R149" s="2"/>
      <c r="S149" s="2"/>
      <c r="T149" s="13" t="s">
        <v>51</v>
      </c>
      <c r="U149" s="13"/>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row>
    <row r="150" spans="1:53" x14ac:dyDescent="0.2">
      <c r="A150" s="122"/>
      <c r="B150" s="1318"/>
      <c r="C150" s="1489" t="s">
        <v>68</v>
      </c>
      <c r="D150" s="1562" t="s">
        <v>69</v>
      </c>
      <c r="E150" s="1563"/>
      <c r="F150" s="1489" t="s">
        <v>45</v>
      </c>
      <c r="G150" s="1489" t="s">
        <v>46</v>
      </c>
      <c r="H150" s="1560" t="s">
        <v>40</v>
      </c>
      <c r="I150" s="2"/>
      <c r="L150" s="2"/>
      <c r="M150" s="2"/>
      <c r="N150" s="2"/>
      <c r="O150" s="57"/>
      <c r="P150" s="2"/>
      <c r="Q150" s="2"/>
      <c r="R150" s="13"/>
      <c r="S150" s="13"/>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row>
    <row r="151" spans="1:53" x14ac:dyDescent="0.2">
      <c r="A151" s="116"/>
      <c r="B151" s="1"/>
      <c r="C151" s="1490"/>
      <c r="D151" s="1496"/>
      <c r="E151" s="1564"/>
      <c r="F151" s="1490"/>
      <c r="G151" s="1490"/>
      <c r="H151" s="1561"/>
      <c r="I151" s="2"/>
      <c r="J151" s="2"/>
      <c r="K151" s="2"/>
      <c r="L151" s="2"/>
      <c r="M151" s="2"/>
      <c r="N151" s="2"/>
      <c r="O151" s="57"/>
      <c r="P151" s="2"/>
      <c r="Q151" s="2"/>
      <c r="R151" s="13"/>
      <c r="S151" s="13"/>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row>
    <row r="152" spans="1:53" x14ac:dyDescent="0.2">
      <c r="A152" s="116"/>
      <c r="B152" s="1"/>
      <c r="C152" s="1490"/>
      <c r="D152" s="1498"/>
      <c r="E152" s="1565"/>
      <c r="F152" s="1490"/>
      <c r="G152" s="1490"/>
      <c r="H152" s="1561"/>
      <c r="I152" s="2"/>
      <c r="J152" s="2"/>
      <c r="K152" s="2"/>
      <c r="L152" s="2"/>
      <c r="M152" s="2"/>
      <c r="N152" s="2"/>
      <c r="O152" s="57"/>
      <c r="P152" s="2"/>
      <c r="Q152" s="2"/>
      <c r="R152" s="13"/>
      <c r="S152" s="13"/>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row>
    <row r="153" spans="1:53" x14ac:dyDescent="0.2">
      <c r="A153" s="116"/>
      <c r="B153" s="1"/>
      <c r="C153" s="133" t="str">
        <f>' Original Budget Template'!C126</f>
        <v>Tranche One</v>
      </c>
      <c r="D153" s="1"/>
      <c r="E153" s="1"/>
      <c r="F153" s="1"/>
      <c r="G153" s="1"/>
      <c r="H153" s="117"/>
      <c r="I153" s="2"/>
      <c r="J153" s="2"/>
      <c r="K153" s="2"/>
      <c r="L153" s="2"/>
      <c r="M153" s="2"/>
      <c r="N153" s="2"/>
      <c r="O153" s="57"/>
      <c r="P153" s="2"/>
      <c r="Q153" s="2"/>
      <c r="R153" s="1"/>
      <c r="S153" s="13"/>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row>
    <row r="154" spans="1:53" x14ac:dyDescent="0.2">
      <c r="A154" s="116"/>
      <c r="B154" s="1"/>
      <c r="C154" s="132" t="str">
        <f>' Original Budget Template'!C127</f>
        <v>Funding for 18 months</v>
      </c>
      <c r="D154" s="67" t="str">
        <f>' Original Budget Template'!D127</f>
        <v>Date of signing</v>
      </c>
      <c r="E154" s="67">
        <f>' Original Budget Template'!E127</f>
        <v>0</v>
      </c>
      <c r="F154" s="134">
        <f>+' Original Budget Template'!F127</f>
        <v>0</v>
      </c>
      <c r="G154" s="135">
        <f>+F154</f>
        <v>0</v>
      </c>
      <c r="H154" s="136">
        <f>+F154-G154</f>
        <v>0</v>
      </c>
      <c r="I154" s="2"/>
      <c r="J154" s="2"/>
      <c r="K154" s="2"/>
      <c r="L154" s="2"/>
      <c r="M154" s="2"/>
      <c r="N154" s="2"/>
      <c r="O154" s="57"/>
      <c r="P154" s="2"/>
      <c r="Q154" s="2"/>
      <c r="R154" s="19"/>
      <c r="S154" s="13"/>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row>
    <row r="155" spans="1:53" x14ac:dyDescent="0.2">
      <c r="A155" s="116"/>
      <c r="B155" s="1"/>
      <c r="C155" s="45"/>
      <c r="D155" s="42"/>
      <c r="E155" s="43"/>
      <c r="F155" s="137"/>
      <c r="G155" s="138"/>
      <c r="H155" s="139"/>
      <c r="I155" s="2"/>
      <c r="J155" s="2"/>
      <c r="K155" s="2"/>
      <c r="L155" s="2"/>
      <c r="M155" s="2"/>
      <c r="N155" s="2"/>
      <c r="O155" s="57"/>
      <c r="P155" s="2"/>
      <c r="Q155" s="2"/>
      <c r="R155" s="4"/>
      <c r="S155" s="13"/>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row>
    <row r="156" spans="1:53" x14ac:dyDescent="0.2">
      <c r="A156" s="116"/>
      <c r="B156" s="1"/>
      <c r="C156" s="133" t="str">
        <f>' Original Budget Template'!C129</f>
        <v xml:space="preserve">Tranche Two </v>
      </c>
      <c r="D156" s="1"/>
      <c r="E156" s="1"/>
      <c r="F156" s="140"/>
      <c r="G156" s="138"/>
      <c r="H156" s="139"/>
      <c r="I156" s="2"/>
      <c r="J156" s="2"/>
      <c r="K156" s="2"/>
      <c r="L156" s="2"/>
      <c r="M156" s="2"/>
      <c r="N156" s="2"/>
      <c r="O156" s="57"/>
      <c r="P156" s="2"/>
      <c r="Q156" s="2"/>
      <c r="R156" s="4"/>
      <c r="S156" s="13"/>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row>
    <row r="157" spans="1:53" x14ac:dyDescent="0.2">
      <c r="A157" s="116"/>
      <c r="B157" s="1"/>
      <c r="C157" s="132" t="str">
        <f>' Original Budget Template'!C130</f>
        <v>Funding for 12 months</v>
      </c>
      <c r="D157" s="67" t="str">
        <f>' Original Budget Template'!D130</f>
        <v>Before</v>
      </c>
      <c r="E157" s="67">
        <f>' Original Budget Template'!E130</f>
        <v>546</v>
      </c>
      <c r="F157" s="134">
        <f>+' Original Budget Template'!F130</f>
        <v>0</v>
      </c>
      <c r="G157" s="1421">
        <f>+F134</f>
        <v>0</v>
      </c>
      <c r="H157" s="142">
        <f>+F157-G157</f>
        <v>0</v>
      </c>
      <c r="I157" s="2"/>
      <c r="J157" s="2"/>
      <c r="K157" s="2"/>
      <c r="L157" s="2"/>
      <c r="M157" s="2"/>
      <c r="N157" s="2"/>
      <c r="O157" s="57"/>
      <c r="P157" s="2"/>
      <c r="Q157" s="2"/>
      <c r="R157" s="19"/>
      <c r="S157" s="13"/>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row>
    <row r="158" spans="1:53" x14ac:dyDescent="0.2">
      <c r="A158" s="116"/>
      <c r="B158" s="1"/>
      <c r="C158" s="45"/>
      <c r="D158" s="42"/>
      <c r="E158" s="43"/>
      <c r="F158" s="137"/>
      <c r="G158" s="143"/>
      <c r="H158" s="144"/>
      <c r="I158" s="2"/>
      <c r="J158" s="2"/>
      <c r="K158" s="2"/>
      <c r="L158" s="2"/>
      <c r="M158" s="2"/>
      <c r="N158" s="2"/>
      <c r="O158" s="57"/>
      <c r="P158" s="2"/>
      <c r="Q158" s="2"/>
      <c r="R158" s="4"/>
      <c r="S158" s="13"/>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row>
    <row r="159" spans="1:53" x14ac:dyDescent="0.2">
      <c r="A159" s="116"/>
      <c r="B159" s="1"/>
      <c r="C159" s="133" t="str">
        <f>' Original Budget Template'!C132</f>
        <v xml:space="preserve">Tranche Three </v>
      </c>
      <c r="D159" s="1"/>
      <c r="E159" s="1"/>
      <c r="F159" s="140"/>
      <c r="G159" s="143"/>
      <c r="H159" s="144"/>
      <c r="I159" s="2"/>
      <c r="J159" s="2"/>
      <c r="K159" s="2"/>
      <c r="L159" s="2"/>
      <c r="M159" s="2"/>
      <c r="N159" s="2"/>
      <c r="O159" s="57"/>
      <c r="P159" s="2"/>
      <c r="Q159" s="2"/>
      <c r="R159" s="4"/>
      <c r="S159" s="13"/>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row>
    <row r="160" spans="1:53" x14ac:dyDescent="0.2">
      <c r="A160" s="116"/>
      <c r="B160" s="1"/>
      <c r="C160" s="132" t="str">
        <f>' Original Budget Template'!C133</f>
        <v>Funding for 12 months</v>
      </c>
      <c r="D160" s="67" t="str">
        <f>' Original Budget Template'!D133</f>
        <v>Before</v>
      </c>
      <c r="E160" s="67">
        <f>' Original Budget Template'!E133</f>
        <v>911</v>
      </c>
      <c r="F160" s="134">
        <f>+' Original Budget Template'!F133</f>
        <v>0</v>
      </c>
      <c r="G160" s="1421">
        <f>IF(SUM($O$120,$AA$120,$AJ$120,$AN$120,$AO$120)&lt;SUM(G154:G159),0,SUM($O$120,$AA$120,$AJ$120,$AN$120,$AO$120)-SUM(G154:G159))</f>
        <v>0</v>
      </c>
      <c r="H160" s="136">
        <f>+F160-G160</f>
        <v>0</v>
      </c>
      <c r="I160" s="2"/>
      <c r="J160" s="2"/>
      <c r="K160" s="2"/>
      <c r="L160" s="2"/>
      <c r="M160" s="2"/>
      <c r="N160" s="2"/>
      <c r="O160" s="57"/>
      <c r="P160" s="2"/>
      <c r="Q160" s="2"/>
      <c r="R160" s="19"/>
      <c r="S160" s="13"/>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row>
    <row r="161" spans="1:53" x14ac:dyDescent="0.2">
      <c r="A161" s="116"/>
      <c r="B161" s="1"/>
      <c r="C161" s="45"/>
      <c r="D161" s="42"/>
      <c r="E161" s="43"/>
      <c r="F161" s="140"/>
      <c r="G161" s="140"/>
      <c r="H161" s="145"/>
      <c r="I161" s="2"/>
      <c r="J161" s="2"/>
      <c r="K161" s="2"/>
      <c r="L161" s="2"/>
      <c r="M161" s="2"/>
      <c r="N161" s="2"/>
      <c r="O161" s="57"/>
      <c r="P161" s="2"/>
      <c r="Q161" s="2"/>
      <c r="R161" s="1"/>
      <c r="S161" s="13"/>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row>
    <row r="162" spans="1:53" x14ac:dyDescent="0.2">
      <c r="A162" s="116"/>
      <c r="B162" s="1"/>
      <c r="C162" s="133" t="str">
        <f>' Original Budget Template'!C135</f>
        <v>Tranche Four</v>
      </c>
      <c r="D162" s="1"/>
      <c r="E162" s="1"/>
      <c r="F162" s="140"/>
      <c r="G162" s="140"/>
      <c r="H162" s="145"/>
      <c r="I162" s="2"/>
      <c r="J162" s="2"/>
      <c r="K162" s="2"/>
      <c r="L162" s="2"/>
      <c r="M162" s="2"/>
      <c r="N162" s="2"/>
      <c r="O162" s="57"/>
      <c r="P162" s="2"/>
      <c r="Q162" s="2"/>
      <c r="R162" s="1"/>
      <c r="S162" s="13"/>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row>
    <row r="163" spans="1:53" x14ac:dyDescent="0.2">
      <c r="A163" s="116"/>
      <c r="B163" s="1"/>
      <c r="C163" s="132" t="str">
        <f>' Original Budget Template'!C136</f>
        <v>Funding for 12 months</v>
      </c>
      <c r="D163" s="67" t="str">
        <f>' Original Budget Template'!D136</f>
        <v>Before</v>
      </c>
      <c r="E163" s="67">
        <f>' Original Budget Template'!E136</f>
        <v>1276</v>
      </c>
      <c r="F163" s="134">
        <f>+' Original Budget Template'!F136</f>
        <v>0</v>
      </c>
      <c r="G163" s="1421">
        <f>IF(SUM($O$120,$AA$120,$AJ$120,$AS$120,$AW$120,$AX$120)&lt;SUM($G$153:G162),0,SUM($O$120,$AA$120,$AJ$120,$AS$120,$AW$120,$AX$120)-SUM($G$153:G162))</f>
        <v>0</v>
      </c>
      <c r="H163" s="136">
        <f>+F163-G163</f>
        <v>0</v>
      </c>
      <c r="I163" s="2"/>
      <c r="J163" s="2"/>
      <c r="K163" s="2"/>
      <c r="L163" s="2"/>
      <c r="M163" s="2"/>
      <c r="N163" s="2"/>
      <c r="O163" s="57"/>
      <c r="P163" s="2"/>
      <c r="Q163" s="2"/>
      <c r="R163" s="1"/>
      <c r="S163" s="13"/>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row>
    <row r="164" spans="1:53" x14ac:dyDescent="0.2">
      <c r="A164" s="116"/>
      <c r="B164" s="1"/>
      <c r="C164" s="132"/>
      <c r="D164" s="67"/>
      <c r="E164" s="67"/>
      <c r="F164" s="134"/>
      <c r="G164" s="134"/>
      <c r="H164" s="136"/>
      <c r="I164" s="2"/>
      <c r="J164" s="2"/>
      <c r="K164" s="2"/>
      <c r="L164" s="2"/>
      <c r="M164" s="2"/>
      <c r="N164" s="2"/>
      <c r="O164" s="57"/>
      <c r="P164" s="2"/>
      <c r="Q164" s="2"/>
      <c r="R164" s="1"/>
      <c r="S164" s="13"/>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row>
    <row r="165" spans="1:53" x14ac:dyDescent="0.2">
      <c r="A165" s="116"/>
      <c r="B165" s="1"/>
      <c r="C165" s="133" t="str">
        <f>' Original Budget Template'!C138</f>
        <v>Tranche Five</v>
      </c>
      <c r="D165" s="67"/>
      <c r="E165" s="67"/>
      <c r="F165" s="134"/>
      <c r="G165" s="134"/>
      <c r="H165" s="136"/>
      <c r="I165" s="2"/>
      <c r="J165" s="2"/>
      <c r="K165" s="2"/>
      <c r="L165" s="2"/>
      <c r="M165" s="2"/>
      <c r="N165" s="2"/>
      <c r="O165" s="57"/>
      <c r="P165" s="2"/>
      <c r="Q165" s="2"/>
      <c r="R165" s="1"/>
      <c r="S165" s="13"/>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row>
    <row r="166" spans="1:53" x14ac:dyDescent="0.2">
      <c r="A166" s="116"/>
      <c r="B166" s="1"/>
      <c r="C166" s="132" t="str">
        <f>' Original Budget Template'!C139</f>
        <v>Funding for 6 months</v>
      </c>
      <c r="D166" s="67" t="str">
        <f>' Original Budget Template'!D139</f>
        <v>Before</v>
      </c>
      <c r="E166" s="67">
        <f>' Original Budget Template'!E139</f>
        <v>1642</v>
      </c>
      <c r="F166" s="134">
        <f>+' Original Budget Template'!F139</f>
        <v>0</v>
      </c>
      <c r="G166" s="1421">
        <f>IF(SUM($O$120,$AA$120,$AJ$120,$AS$120,$BB$120)&lt;SUM($G$153:G165),0,SUM($O$120,$AA$120,$AJ$120,$AS$120,$BB$120)-SUM($G$153:G165))</f>
        <v>0</v>
      </c>
      <c r="H166" s="136">
        <f>+F166-G166</f>
        <v>0</v>
      </c>
      <c r="I166" s="2"/>
      <c r="J166" s="2"/>
      <c r="K166" s="2"/>
      <c r="L166" s="2"/>
      <c r="M166" s="2"/>
      <c r="N166" s="2"/>
      <c r="O166" s="57"/>
      <c r="P166" s="2"/>
      <c r="Q166" s="2"/>
      <c r="R166" s="1"/>
      <c r="S166" s="13"/>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row>
    <row r="167" spans="1:53" x14ac:dyDescent="0.2">
      <c r="A167" s="116"/>
      <c r="B167" s="1"/>
      <c r="C167" s="45"/>
      <c r="D167" s="42"/>
      <c r="E167" s="43"/>
      <c r="F167" s="140"/>
      <c r="G167" s="140"/>
      <c r="H167" s="145"/>
      <c r="I167" s="2"/>
      <c r="J167" s="2"/>
      <c r="K167" s="2"/>
      <c r="L167" s="2"/>
      <c r="M167" s="2"/>
      <c r="N167" s="2"/>
      <c r="O167" s="57"/>
      <c r="P167" s="2"/>
      <c r="Q167" s="2"/>
      <c r="R167" s="1"/>
      <c r="S167" s="13"/>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row>
    <row r="168" spans="1:53" ht="13.5" thickBot="1" x14ac:dyDescent="0.25">
      <c r="A168" s="116"/>
      <c r="B168" s="1"/>
      <c r="C168" s="1242" t="s">
        <v>107</v>
      </c>
      <c r="D168" s="41"/>
      <c r="E168" s="1"/>
      <c r="F168" s="146">
        <f>SUM(F154:F167)</f>
        <v>0</v>
      </c>
      <c r="G168" s="146">
        <f>SUM(G154:G167)</f>
        <v>0</v>
      </c>
      <c r="H168" s="147">
        <f>+F168-G168</f>
        <v>0</v>
      </c>
      <c r="I168" s="3"/>
      <c r="J168" s="3"/>
      <c r="K168" s="3"/>
      <c r="L168" s="3"/>
      <c r="M168" s="3"/>
      <c r="N168" s="3"/>
      <c r="O168" s="57"/>
      <c r="P168" s="3"/>
      <c r="Q168" s="3"/>
      <c r="R168" s="1"/>
      <c r="S168" s="1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row>
    <row r="169" spans="1:53" ht="13.5" thickTop="1" x14ac:dyDescent="0.2">
      <c r="A169" s="116"/>
      <c r="B169" s="1"/>
      <c r="C169" s="45"/>
      <c r="D169" s="1"/>
      <c r="E169" s="1"/>
      <c r="F169" s="1"/>
      <c r="G169" s="1"/>
      <c r="H169" s="123"/>
      <c r="I169" s="2"/>
      <c r="J169" s="2"/>
      <c r="K169" s="2"/>
      <c r="L169" s="2"/>
      <c r="M169" s="2"/>
      <c r="N169" s="2"/>
      <c r="O169" s="57"/>
      <c r="P169" s="2"/>
      <c r="Q169" s="2"/>
      <c r="R169" s="1"/>
      <c r="S169" s="13"/>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row>
    <row r="170" spans="1:53" ht="13.5" thickBot="1" x14ac:dyDescent="0.25">
      <c r="A170" s="124"/>
      <c r="B170" s="125"/>
      <c r="C170" s="1243"/>
      <c r="D170" s="125"/>
      <c r="E170" s="125"/>
      <c r="F170" s="125"/>
      <c r="G170" s="125"/>
      <c r="H170" s="126"/>
      <c r="I170" s="2"/>
      <c r="J170" s="2"/>
      <c r="K170" s="2"/>
      <c r="L170" s="2"/>
      <c r="M170" s="2"/>
      <c r="N170" s="2"/>
      <c r="O170" s="57"/>
      <c r="P170" s="2"/>
      <c r="Q170" s="2"/>
      <c r="R170" s="1"/>
      <c r="S170" s="13"/>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row>
    <row r="171" spans="1:53" x14ac:dyDescent="0.2">
      <c r="C171" s="45"/>
      <c r="D171" s="1"/>
      <c r="E171" s="1"/>
      <c r="F171" s="1"/>
      <c r="G171" s="1"/>
      <c r="H171" s="1"/>
      <c r="I171" s="1"/>
      <c r="J171" s="2"/>
      <c r="K171" s="2"/>
      <c r="L171" s="2"/>
      <c r="M171" s="2"/>
      <c r="N171" s="2"/>
      <c r="O171" s="2"/>
      <c r="P171" s="2"/>
      <c r="Q171" s="58"/>
      <c r="R171" s="2"/>
      <c r="S171" s="2"/>
      <c r="T171" s="13"/>
      <c r="U171" s="13"/>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row>
    <row r="172" spans="1:53" x14ac:dyDescent="0.2">
      <c r="C172" s="45"/>
      <c r="D172" s="1"/>
      <c r="E172" s="1"/>
      <c r="F172" s="1"/>
      <c r="G172" s="1"/>
      <c r="H172" s="1"/>
      <c r="I172" s="1"/>
      <c r="J172" s="2"/>
      <c r="K172" s="2"/>
      <c r="L172" s="2"/>
      <c r="M172" s="2"/>
      <c r="N172" s="2"/>
      <c r="O172" s="2"/>
      <c r="P172" s="2"/>
      <c r="Q172" s="58"/>
      <c r="R172" s="2"/>
      <c r="S172" s="2"/>
      <c r="T172" s="13"/>
      <c r="U172" s="13"/>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row>
    <row r="173" spans="1:53" ht="15" x14ac:dyDescent="0.25">
      <c r="A173" s="173" t="s">
        <v>126</v>
      </c>
      <c r="B173" s="173"/>
      <c r="C173" s="45"/>
      <c r="D173" s="1"/>
      <c r="E173" s="1"/>
      <c r="F173" s="1"/>
      <c r="G173" s="1"/>
      <c r="H173" s="1"/>
      <c r="I173" s="1"/>
      <c r="J173" s="2"/>
      <c r="K173" s="2"/>
      <c r="L173" s="2"/>
      <c r="M173" s="2"/>
      <c r="N173" s="2"/>
      <c r="O173" s="2"/>
      <c r="P173" s="2"/>
      <c r="R173" s="2"/>
      <c r="S173" s="2"/>
      <c r="T173" s="13"/>
      <c r="U173" s="13"/>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row>
    <row r="174" spans="1:53" ht="27" customHeight="1" x14ac:dyDescent="0.2">
      <c r="A174" s="1457" t="s">
        <v>124</v>
      </c>
      <c r="B174" s="1457"/>
      <c r="C174" s="1457"/>
      <c r="D174" s="1457"/>
      <c r="E174" s="1457"/>
      <c r="F174" s="1457"/>
      <c r="G174" s="1457"/>
      <c r="H174" s="1457"/>
      <c r="I174" s="1457"/>
      <c r="J174" s="1457"/>
      <c r="K174" s="1457"/>
      <c r="L174" s="1457"/>
      <c r="M174" s="1457"/>
      <c r="N174" s="2"/>
      <c r="O174" s="2"/>
      <c r="P174" s="2"/>
      <c r="R174" s="2"/>
      <c r="S174" s="2"/>
      <c r="T174" s="13"/>
      <c r="U174" s="13"/>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row>
    <row r="175" spans="1:53" x14ac:dyDescent="0.2">
      <c r="A175" s="184"/>
      <c r="B175" s="184"/>
      <c r="C175" s="184"/>
      <c r="D175" s="184"/>
      <c r="E175" s="184"/>
      <c r="F175" s="184"/>
      <c r="G175" s="184"/>
      <c r="H175" s="184"/>
      <c r="I175" s="184"/>
      <c r="J175" s="184"/>
      <c r="K175" s="184"/>
      <c r="L175" s="184"/>
      <c r="M175" s="184"/>
      <c r="N175" s="2"/>
      <c r="O175" s="2"/>
      <c r="P175" s="2"/>
      <c r="R175" s="2"/>
      <c r="S175" s="2"/>
      <c r="T175" s="13"/>
      <c r="U175" s="13"/>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row>
    <row r="176" spans="1:53" ht="13.5" thickBot="1" x14ac:dyDescent="0.25">
      <c r="A176" s="111"/>
      <c r="B176" s="111"/>
    </row>
    <row r="177" spans="1:31" ht="24" customHeight="1" thickTop="1" thickBot="1" x14ac:dyDescent="0.25">
      <c r="A177" s="1501" t="s">
        <v>89</v>
      </c>
      <c r="B177" s="1289"/>
      <c r="C177" s="1489" t="s">
        <v>87</v>
      </c>
      <c r="D177" s="1489" t="s">
        <v>81</v>
      </c>
      <c r="E177" s="1489" t="s">
        <v>82</v>
      </c>
      <c r="F177" s="1555" t="s">
        <v>125</v>
      </c>
      <c r="G177" s="1557" t="s">
        <v>61</v>
      </c>
      <c r="H177" s="1558"/>
      <c r="I177" s="1558"/>
      <c r="J177" s="1558"/>
      <c r="K177" s="1559"/>
      <c r="M177" s="59"/>
      <c r="P177" s="16"/>
      <c r="Q177" s="16"/>
      <c r="T177" s="285"/>
      <c r="U177"/>
      <c r="V177"/>
      <c r="AC177" s="285"/>
      <c r="AE177"/>
    </row>
    <row r="178" spans="1:31" ht="14.25" customHeight="1" thickTop="1" thickBot="1" x14ac:dyDescent="0.25">
      <c r="A178" s="1553"/>
      <c r="B178" s="1319"/>
      <c r="C178" s="1554"/>
      <c r="D178" s="1554"/>
      <c r="E178" s="1554"/>
      <c r="F178" s="1556"/>
      <c r="G178" s="325" t="s">
        <v>57</v>
      </c>
      <c r="H178" s="120" t="s">
        <v>58</v>
      </c>
      <c r="I178" s="120" t="s">
        <v>59</v>
      </c>
      <c r="J178" s="120" t="s">
        <v>91</v>
      </c>
      <c r="K178" s="121" t="s">
        <v>92</v>
      </c>
      <c r="O178" s="1397"/>
      <c r="P178" s="1398"/>
      <c r="Q178" s="1399"/>
      <c r="R178" s="1398"/>
      <c r="S178" s="1400"/>
      <c r="T178" s="285"/>
      <c r="U178" s="1397"/>
      <c r="V178" s="1410"/>
      <c r="W178" s="1410"/>
      <c r="X178" s="1410"/>
      <c r="Y178" s="1410"/>
      <c r="Z178" s="1410"/>
      <c r="AA178" s="1410"/>
      <c r="AB178" s="1410"/>
      <c r="AC178" s="1411"/>
      <c r="AD178" s="1400"/>
      <c r="AE178"/>
    </row>
    <row r="179" spans="1:31" ht="16.5" customHeight="1" thickTop="1" x14ac:dyDescent="0.2">
      <c r="A179" s="33"/>
      <c r="B179" s="1"/>
      <c r="C179" s="45" t="s">
        <v>64</v>
      </c>
      <c r="D179" s="1"/>
      <c r="E179" s="1"/>
      <c r="F179" s="166" t="s">
        <v>63</v>
      </c>
      <c r="G179" s="44"/>
      <c r="H179" s="44"/>
      <c r="I179" s="44"/>
      <c r="J179" s="44"/>
      <c r="K179" s="44"/>
      <c r="O179" s="1401"/>
      <c r="P179" s="1395"/>
      <c r="Q179" s="1396" t="s">
        <v>400</v>
      </c>
      <c r="R179" s="2"/>
      <c r="S179" s="1402"/>
      <c r="T179" s="285"/>
      <c r="U179" s="1401"/>
      <c r="V179" s="1419" t="s">
        <v>412</v>
      </c>
      <c r="W179" s="1"/>
      <c r="X179" s="1"/>
      <c r="Y179" s="1"/>
      <c r="Z179" s="1"/>
      <c r="AA179" s="1"/>
      <c r="AB179" s="1"/>
      <c r="AC179" s="240"/>
      <c r="AD179" s="1402"/>
      <c r="AE179"/>
    </row>
    <row r="180" spans="1:31" x14ac:dyDescent="0.2">
      <c r="A180" s="33"/>
      <c r="B180" s="1"/>
      <c r="C180" s="45"/>
      <c r="D180" s="43"/>
      <c r="E180" s="43"/>
      <c r="F180" s="148"/>
      <c r="G180" s="148"/>
      <c r="H180" s="148"/>
      <c r="I180" s="148"/>
      <c r="J180" s="148"/>
      <c r="K180" s="148"/>
      <c r="O180" s="1401"/>
      <c r="P180" s="1"/>
      <c r="Q180" s="58"/>
      <c r="R180" s="1"/>
      <c r="S180" s="1402"/>
      <c r="T180" s="285"/>
      <c r="U180" s="1401"/>
      <c r="V180" s="240"/>
      <c r="W180" s="1"/>
      <c r="X180" s="1"/>
      <c r="Y180" s="1"/>
      <c r="Z180" s="1"/>
      <c r="AA180" s="1"/>
      <c r="AB180" s="1"/>
      <c r="AC180" s="240"/>
      <c r="AD180" s="1402"/>
      <c r="AE180"/>
    </row>
    <row r="181" spans="1:31" x14ac:dyDescent="0.2">
      <c r="A181" s="33">
        <f>+A13</f>
        <v>1</v>
      </c>
      <c r="B181" s="1"/>
      <c r="C181" s="45" t="str">
        <f>+C13</f>
        <v>Description (Output 1)</v>
      </c>
      <c r="D181" s="43">
        <f>+D13</f>
        <v>0</v>
      </c>
      <c r="E181" s="43">
        <f>+E13</f>
        <v>0</v>
      </c>
      <c r="F181" s="166"/>
      <c r="G181" s="148"/>
      <c r="H181" s="148"/>
      <c r="I181" s="148"/>
      <c r="J181" s="148"/>
      <c r="K181" s="148"/>
      <c r="O181" s="1401"/>
      <c r="P181" s="967"/>
      <c r="Q181" s="1381" t="s">
        <v>389</v>
      </c>
      <c r="R181" s="968"/>
      <c r="S181" s="1402"/>
      <c r="T181" s="285"/>
      <c r="U181" s="1401"/>
      <c r="V181" s="1"/>
      <c r="W181" s="1"/>
      <c r="X181" s="242"/>
      <c r="Y181" s="1418" t="s">
        <v>402</v>
      </c>
      <c r="Z181" s="242"/>
      <c r="AA181" s="242"/>
      <c r="AB181" s="242" t="s">
        <v>405</v>
      </c>
      <c r="AC181" s="242"/>
      <c r="AD181" s="1402"/>
      <c r="AE181"/>
    </row>
    <row r="182" spans="1:31" x14ac:dyDescent="0.2">
      <c r="A182" s="33"/>
      <c r="B182" s="1"/>
      <c r="C182" s="45" t="s">
        <v>120</v>
      </c>
      <c r="D182" s="43"/>
      <c r="E182" s="43"/>
      <c r="F182" s="148">
        <f>SUM(G182:K182)</f>
        <v>0</v>
      </c>
      <c r="G182" s="148">
        <f>' Original Budget Template'!G153</f>
        <v>0</v>
      </c>
      <c r="H182" s="148">
        <f>' Original Budget Template'!H153</f>
        <v>0</v>
      </c>
      <c r="I182" s="148">
        <f>' Original Budget Template'!I153</f>
        <v>0</v>
      </c>
      <c r="J182" s="148">
        <f>' Original Budget Template'!J153</f>
        <v>0</v>
      </c>
      <c r="K182" s="148">
        <f>' Original Budget Template'!K153</f>
        <v>0</v>
      </c>
      <c r="O182" s="1401"/>
      <c r="P182" s="969"/>
      <c r="Q182" s="956" t="s">
        <v>293</v>
      </c>
      <c r="R182" s="970">
        <f>+F125</f>
        <v>0</v>
      </c>
      <c r="S182" s="1402"/>
      <c r="T182" s="285"/>
      <c r="U182" s="1401"/>
      <c r="V182" s="1"/>
      <c r="W182" s="1"/>
      <c r="X182" s="242" t="s">
        <v>401</v>
      </c>
      <c r="Y182" s="242" t="s">
        <v>403</v>
      </c>
      <c r="Z182" s="242" t="s">
        <v>404</v>
      </c>
      <c r="AA182" s="242" t="s">
        <v>411</v>
      </c>
      <c r="AB182" s="242" t="s">
        <v>403</v>
      </c>
      <c r="AC182" s="242" t="s">
        <v>404</v>
      </c>
      <c r="AD182" s="1402"/>
      <c r="AE182"/>
    </row>
    <row r="183" spans="1:31" x14ac:dyDescent="0.2">
      <c r="A183" s="33"/>
      <c r="B183" s="1"/>
      <c r="C183" s="45" t="s">
        <v>121</v>
      </c>
      <c r="D183" s="43"/>
      <c r="E183" s="43"/>
      <c r="F183" s="148">
        <f>SUM(G183:K183)</f>
        <v>0</v>
      </c>
      <c r="G183" s="718">
        <f>IF(ISERROR(SUMIF($B$13,1,$O$13)/$AA$3),0,(SUMIF($B$13,1,$O$13)/$AA$3))+IF(ISERROR(SUMIF($B$13,2,$O$13)/$AA$5),0,(SUMIF($B$13,2,$O$13)/$AA$5))</f>
        <v>0</v>
      </c>
      <c r="H183" s="718">
        <f>IF(ISERROR(SUMIF($B$13,1,$AA$13)/$AA$3),0,(SUMIF($B$13,1,$AA$13)/$AA$3))+IF(ISERROR(SUMIF($B$13,2,$AA$13)/$AA$5),0,(SUMIF($B$13,2,$AA$13)/$AA$5))</f>
        <v>0</v>
      </c>
      <c r="I183" s="718">
        <f>IF(ISERROR(SUMIF($B$13,1,$AJ$13)/$AA$3),0,(SUMIF($B$13,1,$AJ$13)/$AA$3))+IF(ISERROR(SUMIF($B$13,2,$AJ$13)/$AA$5),0,(SUMIF($B$13,2,$AJ$13)/$AA$5))</f>
        <v>0</v>
      </c>
      <c r="J183" s="718">
        <f>IF(ISERROR(SUMIF($B$13,1,$AS$13)/$AA$3),0,(SUMIF($B$13,1,$AS$13)/$AA$3))+IF(ISERROR(SUMIF($B$13,2,$AS$13)/$AA$5),0,(SUMIF($B$13,2,$AS$13)/$AA$5))</f>
        <v>0</v>
      </c>
      <c r="K183" s="718">
        <f>IF(ISERROR(SUMIF($B$13,1,$BB$13)/$AA$3),0,(SUMIF($B$13,1,$BB$13)/$AA$3))+IF(ISERROR(SUMIF($B$13,2,$BB$13)/$AA$5),0,(SUMIF($B$13,2,$BB$13)/$AA$5))</f>
        <v>0</v>
      </c>
      <c r="O183" s="1401"/>
      <c r="P183" s="969"/>
      <c r="Q183" s="957" t="s">
        <v>294</v>
      </c>
      <c r="R183" s="970">
        <f>O108</f>
        <v>0</v>
      </c>
      <c r="S183" s="1402"/>
      <c r="T183" s="285"/>
      <c r="U183" s="1401"/>
      <c r="V183" s="1" t="s">
        <v>406</v>
      </c>
      <c r="W183" s="1"/>
      <c r="X183" s="1412">
        <f>+O86</f>
        <v>0</v>
      </c>
      <c r="Y183" s="1412">
        <f>+J86</f>
        <v>0</v>
      </c>
      <c r="Z183" s="1412">
        <f>+X183-Y183</f>
        <v>0</v>
      </c>
      <c r="AA183" s="1412">
        <f>+I86</f>
        <v>0</v>
      </c>
      <c r="AB183" s="1412">
        <f>+H86</f>
        <v>0</v>
      </c>
      <c r="AC183" s="1412">
        <f>+AA183-AB183</f>
        <v>0</v>
      </c>
      <c r="AD183" s="1402"/>
      <c r="AE183"/>
    </row>
    <row r="184" spans="1:31" x14ac:dyDescent="0.2">
      <c r="A184" s="33"/>
      <c r="B184" s="1"/>
      <c r="C184" s="1244" t="s">
        <v>122</v>
      </c>
      <c r="D184" s="43"/>
      <c r="E184" s="43"/>
      <c r="F184" s="148">
        <f t="shared" ref="F184:K184" si="31">+F183-F182</f>
        <v>0</v>
      </c>
      <c r="G184" s="148">
        <f t="shared" si="31"/>
        <v>0</v>
      </c>
      <c r="H184" s="149">
        <f t="shared" si="31"/>
        <v>0</v>
      </c>
      <c r="I184" s="149">
        <f t="shared" si="31"/>
        <v>0</v>
      </c>
      <c r="J184" s="149">
        <f t="shared" si="31"/>
        <v>0</v>
      </c>
      <c r="K184" s="149">
        <f t="shared" si="31"/>
        <v>0</v>
      </c>
      <c r="O184" s="1401"/>
      <c r="P184" s="969"/>
      <c r="Q184" s="958" t="s">
        <v>295</v>
      </c>
      <c r="R184" s="970">
        <f>-F126</f>
        <v>0</v>
      </c>
      <c r="S184" s="1402"/>
      <c r="T184" s="285"/>
      <c r="U184" s="1401"/>
      <c r="V184" s="1" t="s">
        <v>407</v>
      </c>
      <c r="W184" s="1"/>
      <c r="X184" s="1412">
        <f>+O98</f>
        <v>0</v>
      </c>
      <c r="Y184" s="1412">
        <f>+J98</f>
        <v>0</v>
      </c>
      <c r="Z184" s="1412">
        <f>+X184-Y184</f>
        <v>0</v>
      </c>
      <c r="AA184" s="1412">
        <f>+I98</f>
        <v>0</v>
      </c>
      <c r="AB184" s="1412">
        <f>+H98</f>
        <v>0</v>
      </c>
      <c r="AC184" s="1412">
        <f>+AA184-AB184</f>
        <v>0</v>
      </c>
      <c r="AD184" s="1402"/>
      <c r="AE184"/>
    </row>
    <row r="185" spans="1:31" x14ac:dyDescent="0.2">
      <c r="A185" s="33"/>
      <c r="B185" s="1"/>
      <c r="C185" s="1244" t="s">
        <v>123</v>
      </c>
      <c r="D185" s="43"/>
      <c r="E185" s="43"/>
      <c r="F185" s="171">
        <f t="shared" ref="F185:K185" si="32">IF(F182=0,0,F184/F182)</f>
        <v>0</v>
      </c>
      <c r="G185" s="171">
        <f t="shared" si="32"/>
        <v>0</v>
      </c>
      <c r="H185" s="1352">
        <f t="shared" si="32"/>
        <v>0</v>
      </c>
      <c r="I185" s="1352">
        <f t="shared" si="32"/>
        <v>0</v>
      </c>
      <c r="J185" s="1352">
        <f t="shared" si="32"/>
        <v>0</v>
      </c>
      <c r="K185" s="1352">
        <f t="shared" si="32"/>
        <v>0</v>
      </c>
      <c r="O185" s="1401"/>
      <c r="P185" s="1378"/>
      <c r="Q185" s="1379" t="s">
        <v>296</v>
      </c>
      <c r="R185" s="1380">
        <f>K127</f>
        <v>0</v>
      </c>
      <c r="S185" s="1402"/>
      <c r="T185" s="285"/>
      <c r="U185" s="1401"/>
      <c r="V185" s="1413" t="s">
        <v>408</v>
      </c>
      <c r="W185" s="156"/>
      <c r="X185" s="1414">
        <f>+O108</f>
        <v>0</v>
      </c>
      <c r="Y185" s="1412">
        <f>+J108</f>
        <v>0</v>
      </c>
      <c r="Z185" s="1412">
        <f>+X185-Y185</f>
        <v>0</v>
      </c>
      <c r="AA185" s="1412">
        <f>+I108</f>
        <v>0</v>
      </c>
      <c r="AB185" s="1412">
        <f>+H108</f>
        <v>0</v>
      </c>
      <c r="AC185" s="1412">
        <f>+AA185-AB185</f>
        <v>0</v>
      </c>
      <c r="AD185" s="1402"/>
      <c r="AE185"/>
    </row>
    <row r="186" spans="1:31" x14ac:dyDescent="0.2">
      <c r="A186" s="33"/>
      <c r="B186" s="1"/>
      <c r="C186" s="45"/>
      <c r="D186" s="43"/>
      <c r="E186" s="43"/>
      <c r="F186" s="148"/>
      <c r="G186" s="148"/>
      <c r="H186" s="149"/>
      <c r="I186" s="149"/>
      <c r="J186" s="149"/>
      <c r="K186" s="149"/>
      <c r="O186" s="1401"/>
      <c r="P186" s="969"/>
      <c r="Q186" s="959" t="s">
        <v>297</v>
      </c>
      <c r="R186" s="971">
        <f>+R182-R183+R184-R185</f>
        <v>0</v>
      </c>
      <c r="S186" s="1402"/>
      <c r="T186" s="285"/>
      <c r="U186" s="1401"/>
      <c r="V186" s="156" t="s">
        <v>409</v>
      </c>
      <c r="W186" s="156"/>
      <c r="X186" s="1415">
        <f t="shared" ref="X186:AC186" si="33">SUM(X183:X185)</f>
        <v>0</v>
      </c>
      <c r="Y186" s="1415">
        <f t="shared" si="33"/>
        <v>0</v>
      </c>
      <c r="Z186" s="1415">
        <f t="shared" si="33"/>
        <v>0</v>
      </c>
      <c r="AA186" s="1415">
        <f t="shared" si="33"/>
        <v>0</v>
      </c>
      <c r="AB186" s="1415">
        <f t="shared" si="33"/>
        <v>0</v>
      </c>
      <c r="AC186" s="1415">
        <f t="shared" si="33"/>
        <v>0</v>
      </c>
      <c r="AD186" s="1402"/>
      <c r="AE186"/>
    </row>
    <row r="187" spans="1:31" x14ac:dyDescent="0.2">
      <c r="A187" s="33">
        <f>+A20</f>
        <v>2</v>
      </c>
      <c r="B187" s="1"/>
      <c r="C187" s="45" t="str">
        <f>+C20</f>
        <v>Description (Output 2)</v>
      </c>
      <c r="D187" s="43">
        <f>+D20</f>
        <v>0</v>
      </c>
      <c r="E187" s="43">
        <f>+E20</f>
        <v>0</v>
      </c>
      <c r="F187" s="148"/>
      <c r="G187" s="148"/>
      <c r="H187" s="149"/>
      <c r="I187" s="149"/>
      <c r="J187" s="149"/>
      <c r="K187" s="149"/>
      <c r="O187" s="1401"/>
      <c r="P187" s="969" t="s">
        <v>390</v>
      </c>
      <c r="Q187" s="959"/>
      <c r="R187" s="971"/>
      <c r="S187" s="1402"/>
      <c r="T187" s="285"/>
      <c r="U187" s="1401"/>
      <c r="V187" s="1413" t="s">
        <v>208</v>
      </c>
      <c r="W187" s="1"/>
      <c r="X187" s="1412">
        <f>+O118</f>
        <v>0</v>
      </c>
      <c r="Y187" s="1412">
        <f>+J118</f>
        <v>0</v>
      </c>
      <c r="Z187" s="1412">
        <f>+X187-Y187</f>
        <v>0</v>
      </c>
      <c r="AA187" s="1412">
        <f>+I118</f>
        <v>0</v>
      </c>
      <c r="AB187" s="1412">
        <f>+H118</f>
        <v>0</v>
      </c>
      <c r="AC187" s="1412">
        <f>+AA187-AB187</f>
        <v>0</v>
      </c>
      <c r="AD187" s="1402"/>
      <c r="AE187"/>
    </row>
    <row r="188" spans="1:31" x14ac:dyDescent="0.2">
      <c r="A188" s="33"/>
      <c r="B188" s="1"/>
      <c r="C188" s="45" t="s">
        <v>120</v>
      </c>
      <c r="D188" s="43"/>
      <c r="E188" s="43"/>
      <c r="F188" s="148">
        <f>SUM(G188:K188)</f>
        <v>0</v>
      </c>
      <c r="G188" s="148">
        <f>' Original Budget Template'!G155</f>
        <v>0</v>
      </c>
      <c r="H188" s="149">
        <f>' Original Budget Template'!H155</f>
        <v>0</v>
      </c>
      <c r="I188" s="149">
        <f>' Original Budget Template'!I155</f>
        <v>0</v>
      </c>
      <c r="J188" s="149">
        <f>' Original Budget Template'!J155</f>
        <v>0</v>
      </c>
      <c r="K188" s="149">
        <f>' Original Budget Template'!K155</f>
        <v>0</v>
      </c>
      <c r="O188" s="1401"/>
      <c r="P188" s="969"/>
      <c r="Q188" s="960" t="s">
        <v>298</v>
      </c>
      <c r="R188" s="970">
        <f>$O$84+$O$96</f>
        <v>0</v>
      </c>
      <c r="S188" s="1402"/>
      <c r="T188" s="285"/>
      <c r="U188" s="1401"/>
      <c r="V188" s="156" t="s">
        <v>410</v>
      </c>
      <c r="W188" s="156"/>
      <c r="X188" s="1415">
        <f t="shared" ref="X188:AC188" si="34">X186-X187</f>
        <v>0</v>
      </c>
      <c r="Y188" s="1415">
        <f t="shared" si="34"/>
        <v>0</v>
      </c>
      <c r="Z188" s="1415">
        <f t="shared" si="34"/>
        <v>0</v>
      </c>
      <c r="AA188" s="1415">
        <f t="shared" si="34"/>
        <v>0</v>
      </c>
      <c r="AB188" s="1415">
        <f t="shared" si="34"/>
        <v>0</v>
      </c>
      <c r="AC188" s="1415">
        <f t="shared" si="34"/>
        <v>0</v>
      </c>
      <c r="AD188" s="1402"/>
      <c r="AE188"/>
    </row>
    <row r="189" spans="1:31" x14ac:dyDescent="0.2">
      <c r="A189" s="33"/>
      <c r="B189" s="1"/>
      <c r="C189" s="45" t="s">
        <v>121</v>
      </c>
      <c r="D189" s="43"/>
      <c r="E189" s="43"/>
      <c r="F189" s="148">
        <f>SUM(G189:K189)</f>
        <v>0</v>
      </c>
      <c r="G189" s="718">
        <f>IF(ISERROR(SUMIF($B$20,1,$O$20)/$AA$3),0,(SUMIF($B$20,1,$O$20)/$AA$3))+IF(ISERROR(SUMIF($B$20,2,$O$20)/$AA$5),0,(SUMIF($B$20,2,$O$20)/$AA$5))</f>
        <v>0</v>
      </c>
      <c r="H189" s="718">
        <f>IF(ISERROR(SUMIF($B$20,1,$AA$20)/$AA$3),0,(SUMIF($B$20,1,$AA$20)/$AA$3))+IF(ISERROR(SUMIF($B$20,2,$AA$20)/$AA$5),0,(SUMIF($B$20,2,$AA$20)/$AA$5))</f>
        <v>0</v>
      </c>
      <c r="I189" s="718">
        <f>IF(ISERROR(SUMIF($B$20,1,$AJ$20)/$AA$3),0,(SUMIF($B$20,1,$AJ$20)/$AA$3))+IF(ISERROR(SUMIF($B$20,2,$AJ$20)/$AA$5),0,(SUMIF($B$20,2,$AJ$20)/$AA$5))</f>
        <v>0</v>
      </c>
      <c r="J189" s="718">
        <f>IF(ISERROR(SUMIF($B$20,1,$AS$20)/$AA$3),0,(SUMIF($B$20,1,$AS$20)/$AA$3))+IF(ISERROR(SUMIF($B$20,2,$AS$20)/$AA$5),0,(SUMIF($B$20,2,$AS$20)/$AA$5))</f>
        <v>0</v>
      </c>
      <c r="K189" s="718">
        <f>IF(ISERROR(SUMIF($B$20,1,$BB$20)/$AA$3),0,(SUMIF($B$20,1,$BB$20)/$AA$3))+IF(ISERROR(SUMIF($B$20,2,$BB$20)/$AA$5),0,(SUMIF($B$20,2,$BB$20)/$AA$5))</f>
        <v>0</v>
      </c>
      <c r="O189" s="1401"/>
      <c r="P189" s="1378"/>
      <c r="Q189" s="1379" t="s">
        <v>299</v>
      </c>
      <c r="R189" s="1380">
        <f>+K128</f>
        <v>0</v>
      </c>
      <c r="S189" s="1402"/>
      <c r="T189" s="285"/>
      <c r="U189" s="1404"/>
      <c r="V189" s="1406"/>
      <c r="W189" s="1406"/>
      <c r="X189" s="1416"/>
      <c r="Y189" s="1416"/>
      <c r="Z189" s="1416"/>
      <c r="AA189" s="1416"/>
      <c r="AB189" s="1416"/>
      <c r="AC189" s="1417"/>
      <c r="AD189" s="1407"/>
      <c r="AE189"/>
    </row>
    <row r="190" spans="1:31" x14ac:dyDescent="0.2">
      <c r="A190" s="33"/>
      <c r="B190" s="1"/>
      <c r="C190" s="1244" t="s">
        <v>122</v>
      </c>
      <c r="D190" s="43"/>
      <c r="E190" s="43"/>
      <c r="F190" s="148">
        <f t="shared" ref="F190:K190" si="35">+F189-F188</f>
        <v>0</v>
      </c>
      <c r="G190" s="148">
        <f t="shared" si="35"/>
        <v>0</v>
      </c>
      <c r="H190" s="149">
        <f t="shared" si="35"/>
        <v>0</v>
      </c>
      <c r="I190" s="149">
        <f t="shared" si="35"/>
        <v>0</v>
      </c>
      <c r="J190" s="149">
        <f t="shared" si="35"/>
        <v>0</v>
      </c>
      <c r="K190" s="149">
        <f t="shared" si="35"/>
        <v>0</v>
      </c>
      <c r="O190" s="1401"/>
      <c r="P190" s="1382" t="s">
        <v>391</v>
      </c>
      <c r="Q190" s="959"/>
      <c r="R190" s="971"/>
      <c r="S190" s="1402"/>
      <c r="T190" s="285"/>
      <c r="U190"/>
      <c r="V190"/>
      <c r="X190" s="1408"/>
      <c r="Y190" s="1408"/>
      <c r="Z190" s="1408"/>
      <c r="AA190" s="1408"/>
      <c r="AB190" s="1408"/>
      <c r="AC190" s="1409"/>
      <c r="AE190"/>
    </row>
    <row r="191" spans="1:31" x14ac:dyDescent="0.2">
      <c r="A191" s="33"/>
      <c r="B191" s="1"/>
      <c r="C191" s="1244" t="s">
        <v>123</v>
      </c>
      <c r="D191" s="43"/>
      <c r="E191" s="43"/>
      <c r="F191" s="171">
        <f t="shared" ref="F191:K191" si="36">IF(F188=0,0,F190/F188)</f>
        <v>0</v>
      </c>
      <c r="G191" s="171">
        <f t="shared" si="36"/>
        <v>0</v>
      </c>
      <c r="H191" s="1352">
        <f t="shared" si="36"/>
        <v>0</v>
      </c>
      <c r="I191" s="1352">
        <f t="shared" si="36"/>
        <v>0</v>
      </c>
      <c r="J191" s="1352">
        <f t="shared" si="36"/>
        <v>0</v>
      </c>
      <c r="K191" s="1352">
        <f t="shared" si="36"/>
        <v>0</v>
      </c>
      <c r="O191" s="1401"/>
      <c r="P191" s="969"/>
      <c r="Q191" s="960" t="s">
        <v>298</v>
      </c>
      <c r="R191" s="970">
        <f>$O$84+$O$97</f>
        <v>0</v>
      </c>
      <c r="S191" s="1402"/>
      <c r="T191" s="285"/>
      <c r="U191"/>
      <c r="V191"/>
      <c r="X191" s="1408"/>
      <c r="Y191" s="1408"/>
      <c r="Z191" s="1408"/>
      <c r="AA191" s="1408"/>
      <c r="AB191" s="1408"/>
      <c r="AC191" s="1409"/>
      <c r="AE191"/>
    </row>
    <row r="192" spans="1:31" x14ac:dyDescent="0.2">
      <c r="A192" s="33"/>
      <c r="B192" s="1"/>
      <c r="C192" s="45"/>
      <c r="D192" s="43"/>
      <c r="E192" s="43"/>
      <c r="F192" s="148"/>
      <c r="G192" s="148"/>
      <c r="H192" s="149"/>
      <c r="I192" s="149"/>
      <c r="J192" s="149"/>
      <c r="K192" s="149"/>
      <c r="M192" s="59"/>
      <c r="N192" s="59"/>
      <c r="O192" s="1401"/>
      <c r="P192" s="1378"/>
      <c r="Q192" s="1379" t="s">
        <v>299</v>
      </c>
      <c r="R192" s="1380">
        <f>+K129</f>
        <v>0</v>
      </c>
      <c r="S192" s="1402"/>
      <c r="T192" s="285"/>
      <c r="U192"/>
      <c r="V192"/>
      <c r="X192" s="1408"/>
      <c r="Y192" s="1408"/>
      <c r="Z192" s="1408"/>
      <c r="AA192" s="1408"/>
      <c r="AB192" s="1408"/>
      <c r="AC192" s="1409"/>
      <c r="AE192"/>
    </row>
    <row r="193" spans="1:31" x14ac:dyDescent="0.2">
      <c r="A193" s="33">
        <f>+A27</f>
        <v>3</v>
      </c>
      <c r="B193" s="1"/>
      <c r="C193" s="45" t="str">
        <f>+C27</f>
        <v>Description (Output 3)</v>
      </c>
      <c r="D193" s="43">
        <f>+D27</f>
        <v>0</v>
      </c>
      <c r="E193" s="43">
        <f>+E27</f>
        <v>0</v>
      </c>
      <c r="F193" s="148"/>
      <c r="G193" s="148"/>
      <c r="H193" s="149"/>
      <c r="I193" s="149"/>
      <c r="J193" s="149"/>
      <c r="K193" s="149"/>
      <c r="M193" s="59"/>
      <c r="N193" s="59"/>
      <c r="O193" s="1401"/>
      <c r="P193" s="972"/>
      <c r="Q193" s="973" t="s">
        <v>392</v>
      </c>
      <c r="R193" s="974" t="e">
        <f>SUM(R188:R192)/R186</f>
        <v>#DIV/0!</v>
      </c>
      <c r="S193" s="1402"/>
      <c r="T193" s="285"/>
      <c r="U193"/>
      <c r="V193"/>
      <c r="X193" s="1408"/>
      <c r="Y193" s="1408"/>
      <c r="Z193" s="1408"/>
      <c r="AA193" s="1408"/>
      <c r="AB193" s="1408"/>
      <c r="AC193" s="1409"/>
      <c r="AE193"/>
    </row>
    <row r="194" spans="1:31" x14ac:dyDescent="0.2">
      <c r="A194" s="33"/>
      <c r="B194" s="1"/>
      <c r="C194" s="45" t="s">
        <v>120</v>
      </c>
      <c r="D194" s="43"/>
      <c r="E194" s="43"/>
      <c r="F194" s="148">
        <f>SUM(G194:K194)</f>
        <v>0</v>
      </c>
      <c r="G194" s="148">
        <f>' Original Budget Template'!G157</f>
        <v>0</v>
      </c>
      <c r="H194" s="149">
        <f>' Original Budget Template'!H157</f>
        <v>0</v>
      </c>
      <c r="I194" s="149">
        <f>' Original Budget Template'!I157</f>
        <v>0</v>
      </c>
      <c r="J194" s="149">
        <f>' Original Budget Template'!J157</f>
        <v>0</v>
      </c>
      <c r="K194" s="149">
        <f>' Original Budget Template'!K157</f>
        <v>0</v>
      </c>
      <c r="M194" s="59"/>
      <c r="N194" s="59"/>
      <c r="O194" s="1401"/>
      <c r="P194" s="47"/>
      <c r="Q194" s="74"/>
      <c r="R194" s="47"/>
      <c r="S194" s="1402"/>
      <c r="T194" s="285"/>
      <c r="U194"/>
      <c r="V194"/>
      <c r="X194" s="1408"/>
      <c r="Y194" s="1408"/>
      <c r="Z194" s="1408"/>
      <c r="AA194" s="1408"/>
      <c r="AB194" s="1408"/>
      <c r="AC194" s="1409"/>
      <c r="AE194"/>
    </row>
    <row r="195" spans="1:31" x14ac:dyDescent="0.2">
      <c r="A195" s="33"/>
      <c r="B195" s="1"/>
      <c r="C195" s="45" t="s">
        <v>121</v>
      </c>
      <c r="D195" s="43"/>
      <c r="E195" s="43"/>
      <c r="F195" s="148">
        <f>SUM(G195:K195)</f>
        <v>0</v>
      </c>
      <c r="G195" s="718">
        <f>IF(ISERROR(SUMIF($B$27,1,$O$27)/$AA$3),0,(SUMIF($B$27,1,$O$27)/$AA$3))+IF(ISERROR(SUMIF($B$27,2,$O$27)/$AA$5),0,(SUMIF($B$27,2,$O$27)/$AA$5))</f>
        <v>0</v>
      </c>
      <c r="H195" s="718">
        <f>IF(ISERROR(SUMIF($B$27,1,$AA$27)/$AA$3),0,(SUMIF($B$27,1,$AA$27)/$AA$3))+IF(ISERROR(SUMIF($B$27,2,$AA$27)/$AA$5),0,(SUMIF($B$27,2,$AA$27)/$AA$5))</f>
        <v>0</v>
      </c>
      <c r="I195" s="718">
        <f>IF(ISERROR(SUMIF($B$27,1,$AJ$27)/$AA$3),0,(SUMIF($B$27,1,$AJ$27)/$AA$3))+IF(ISERROR(SUMIF($B$27,2,$AJ$27)/$AA$5),0,(SUMIF($B$27,2,$AJ$27)/$AA$5))</f>
        <v>0</v>
      </c>
      <c r="J195" s="718">
        <f>IF(ISERROR(SUMIF($B$27,1,$AS$27)/$AA$3),0,(SUMIF($B$27,1,$AS$27)/$AA$3))+IF(ISERROR(SUMIF($B$27,2,$AS$27)/$AA$5),0,(SUMIF($B$27,2,$AS$27)/$AA$5))</f>
        <v>0</v>
      </c>
      <c r="K195" s="718">
        <f>IF(ISERROR(SUMIF($B$27,1,$BB$27)/$AA$3),0,(SUMIF($B$27,1,$BB$27)/$AA$3))+IF(ISERROR(SUMIF($B$27,2,$BB$27)/$AA$5),0,(SUMIF($B$27,2,$BB$27)/$AA$5))</f>
        <v>0</v>
      </c>
      <c r="M195" s="59"/>
      <c r="N195" s="59"/>
      <c r="O195" s="1401"/>
      <c r="P195" s="967" t="s">
        <v>393</v>
      </c>
      <c r="Q195" s="1393"/>
      <c r="R195" s="968"/>
      <c r="S195" s="1402"/>
      <c r="T195" s="285"/>
      <c r="U195"/>
      <c r="V195"/>
      <c r="X195" s="1408"/>
      <c r="Y195" s="1408"/>
      <c r="Z195" s="1408"/>
      <c r="AA195" s="1408"/>
      <c r="AB195" s="1408"/>
      <c r="AC195" s="1409"/>
      <c r="AE195"/>
    </row>
    <row r="196" spans="1:31" x14ac:dyDescent="0.2">
      <c r="A196" s="33"/>
      <c r="B196" s="1"/>
      <c r="C196" s="1244" t="s">
        <v>122</v>
      </c>
      <c r="D196" s="43"/>
      <c r="E196" s="43"/>
      <c r="F196" s="148">
        <f t="shared" ref="F196:K196" si="37">+F195-F194</f>
        <v>0</v>
      </c>
      <c r="G196" s="148">
        <f t="shared" si="37"/>
        <v>0</v>
      </c>
      <c r="H196" s="149">
        <f t="shared" si="37"/>
        <v>0</v>
      </c>
      <c r="I196" s="149">
        <f t="shared" si="37"/>
        <v>0</v>
      </c>
      <c r="J196" s="149">
        <f t="shared" si="37"/>
        <v>0</v>
      </c>
      <c r="K196" s="149">
        <f t="shared" si="37"/>
        <v>0</v>
      </c>
      <c r="M196" s="59"/>
      <c r="N196" s="59"/>
      <c r="O196" s="1401"/>
      <c r="P196" s="969"/>
      <c r="Q196" s="75"/>
      <c r="R196" s="1385"/>
      <c r="S196" s="1402"/>
      <c r="T196" s="285"/>
      <c r="U196"/>
      <c r="V196"/>
      <c r="X196" s="1408"/>
      <c r="Y196" s="1408"/>
      <c r="Z196" s="1408"/>
      <c r="AA196" s="1408"/>
      <c r="AB196" s="1408"/>
      <c r="AC196" s="1409"/>
      <c r="AE196"/>
    </row>
    <row r="197" spans="1:31" x14ac:dyDescent="0.2">
      <c r="A197" s="33"/>
      <c r="B197" s="1"/>
      <c r="C197" s="1244" t="s">
        <v>123</v>
      </c>
      <c r="D197" s="43"/>
      <c r="E197" s="43"/>
      <c r="F197" s="171">
        <f t="shared" ref="F197:K197" si="38">IF(F194=0,0,F196/F194)</f>
        <v>0</v>
      </c>
      <c r="G197" s="171">
        <f t="shared" si="38"/>
        <v>0</v>
      </c>
      <c r="H197" s="1352">
        <f t="shared" si="38"/>
        <v>0</v>
      </c>
      <c r="I197" s="1352">
        <f t="shared" si="38"/>
        <v>0</v>
      </c>
      <c r="J197" s="1352">
        <f t="shared" si="38"/>
        <v>0</v>
      </c>
      <c r="K197" s="1352">
        <f t="shared" si="38"/>
        <v>0</v>
      </c>
      <c r="M197" s="59"/>
      <c r="N197" s="59"/>
      <c r="O197" s="1401"/>
      <c r="P197" s="969" t="s">
        <v>390</v>
      </c>
      <c r="Q197" s="74"/>
      <c r="R197" s="1385"/>
      <c r="S197" s="1402"/>
      <c r="T197" s="285"/>
      <c r="U197"/>
      <c r="V197"/>
      <c r="X197" s="1408"/>
      <c r="Y197" s="1408"/>
      <c r="Z197" s="1408"/>
      <c r="AA197" s="1408"/>
      <c r="AB197" s="1408"/>
      <c r="AC197" s="1409"/>
      <c r="AE197"/>
    </row>
    <row r="198" spans="1:31" x14ac:dyDescent="0.2">
      <c r="A198" s="33"/>
      <c r="B198" s="1"/>
      <c r="C198" s="45"/>
      <c r="D198" s="43"/>
      <c r="E198" s="43"/>
      <c r="F198" s="148"/>
      <c r="G198" s="148"/>
      <c r="H198" s="149"/>
      <c r="I198" s="149"/>
      <c r="J198" s="149"/>
      <c r="K198" s="149"/>
      <c r="M198" s="59"/>
      <c r="N198" s="59"/>
      <c r="O198" s="1403"/>
      <c r="P198" s="1386"/>
      <c r="Q198" s="1383" t="s">
        <v>394</v>
      </c>
      <c r="R198" s="970">
        <f>SUM(R188:R189)</f>
        <v>0</v>
      </c>
      <c r="S198" s="1402"/>
      <c r="T198" s="285"/>
      <c r="U198"/>
      <c r="V198"/>
      <c r="X198" s="1408"/>
      <c r="Y198" s="1408"/>
      <c r="Z198" s="1408"/>
      <c r="AA198" s="1408"/>
      <c r="AB198" s="1408"/>
      <c r="AC198" s="1409"/>
      <c r="AE198"/>
    </row>
    <row r="199" spans="1:31" x14ac:dyDescent="0.2">
      <c r="A199" s="33">
        <f>+A34</f>
        <v>4</v>
      </c>
      <c r="B199" s="1"/>
      <c r="C199" s="45" t="str">
        <f>+C34</f>
        <v>Description (Output 4)</v>
      </c>
      <c r="D199" s="43">
        <f>+D34</f>
        <v>0</v>
      </c>
      <c r="E199" s="43">
        <f>+E34</f>
        <v>0</v>
      </c>
      <c r="F199" s="148"/>
      <c r="G199" s="148"/>
      <c r="H199" s="149"/>
      <c r="I199" s="149"/>
      <c r="J199" s="149"/>
      <c r="K199" s="149"/>
      <c r="M199" s="59"/>
      <c r="N199" s="59"/>
      <c r="O199" s="1403"/>
      <c r="P199" s="1386"/>
      <c r="Q199" s="1394" t="s">
        <v>395</v>
      </c>
      <c r="R199" s="1388">
        <f>+' Original Budget Template'!$AA$3</f>
        <v>1</v>
      </c>
      <c r="S199" s="1402"/>
      <c r="T199" s="285"/>
      <c r="U199"/>
      <c r="V199"/>
      <c r="X199" s="1408"/>
      <c r="Y199" s="1408"/>
      <c r="Z199" s="1408"/>
      <c r="AA199" s="1408"/>
      <c r="AB199" s="1408"/>
      <c r="AC199" s="1409"/>
      <c r="AE199"/>
    </row>
    <row r="200" spans="1:31" x14ac:dyDescent="0.2">
      <c r="A200" s="33"/>
      <c r="B200" s="1"/>
      <c r="C200" s="45" t="s">
        <v>120</v>
      </c>
      <c r="D200" s="43"/>
      <c r="E200" s="43"/>
      <c r="F200" s="148">
        <f>SUM(G200:K200)</f>
        <v>0</v>
      </c>
      <c r="G200" s="148">
        <f>' Original Budget Template'!G159</f>
        <v>0</v>
      </c>
      <c r="H200" s="149">
        <f>' Original Budget Template'!H159</f>
        <v>0</v>
      </c>
      <c r="I200" s="149">
        <f>' Original Budget Template'!I159</f>
        <v>0</v>
      </c>
      <c r="J200" s="149">
        <f>' Original Budget Template'!J159</f>
        <v>0</v>
      </c>
      <c r="K200" s="149">
        <f>' Original Budget Template'!K159</f>
        <v>0</v>
      </c>
      <c r="M200" s="59"/>
      <c r="N200" s="59"/>
      <c r="O200" s="1403"/>
      <c r="P200" s="969"/>
      <c r="Q200" s="1384" t="s">
        <v>396</v>
      </c>
      <c r="R200" s="1387">
        <f>+R198/R199</f>
        <v>0</v>
      </c>
      <c r="S200" s="1402"/>
      <c r="T200" s="285"/>
      <c r="U200"/>
      <c r="V200"/>
      <c r="X200" s="1408"/>
      <c r="Y200" s="1408"/>
      <c r="Z200" s="1408"/>
      <c r="AA200" s="1408"/>
      <c r="AB200" s="1408"/>
      <c r="AC200" s="1409"/>
      <c r="AE200"/>
    </row>
    <row r="201" spans="1:31" x14ac:dyDescent="0.2">
      <c r="A201" s="33"/>
      <c r="B201" s="1"/>
      <c r="C201" s="45" t="s">
        <v>121</v>
      </c>
      <c r="D201" s="43"/>
      <c r="E201" s="43"/>
      <c r="F201" s="148">
        <f>SUM(G201:K201)</f>
        <v>0</v>
      </c>
      <c r="G201" s="718">
        <f>IF(ISERROR(SUMIF($B$34,1,$O$34:$O$40)/$AA$3),0,(SUMIF($B$34,1,$O$34:$O$40)/$AA$3))+IF(ISERROR(SUMIF($B$34,2,$O$34:$O$40)/$AA$5),0,(SUMIF($B$34,2,$O$34:$O$40)/$AA$5))</f>
        <v>0</v>
      </c>
      <c r="H201" s="718">
        <f>IF(ISERROR(SUMIF($B$34,1,$AA$34)/$AA$3),0,(SUMIF($B$34,1,$AA$34)/$AA$3))+IF(ISERROR(SUMIF($B$34,2,$AA$34)/$AA$5),0,(SUMIF($B$34,2,$AA$34)/$AA$5))</f>
        <v>0</v>
      </c>
      <c r="I201" s="718">
        <f>IF(ISERROR(SUMIF($B$34,1,$AJ$34)/$AA$3),0,(SUMIF($B$34,1,$AJ$34)/$AA$3))+IF(ISERROR(SUMIF($B$34,2,$AJ$34)/$AA$5),0,(SUMIF($B$34,2,$AJ$34)/$AA$5))</f>
        <v>0</v>
      </c>
      <c r="J201" s="718">
        <f>IF(ISERROR(SUMIF($B$34,1,$AS$34)/$AA$3),0,(SUMIF($B$34,1,$AS$34)/$AA$3))+IF(ISERROR(SUMIF($B$34,2,$AS$34)/$AA$5),0,(SUMIF($B$34,2,$AS$34)/$AA$5))</f>
        <v>0</v>
      </c>
      <c r="K201" s="718">
        <f>IF(ISERROR(SUMIF($B$34,1,$BB$34)/$AA$3),0,(SUMIF($B$34,1,$BB$34)/$AA$3))+IF(ISERROR(SUMIF($B$34,2,$BB$34)/$AA$5),0,(SUMIF($B$34,2,$BB$34)/$AA$5))</f>
        <v>0</v>
      </c>
      <c r="M201" s="59"/>
      <c r="N201" s="59"/>
      <c r="O201" s="1403"/>
      <c r="P201" s="969" t="s">
        <v>391</v>
      </c>
      <c r="Q201" s="74"/>
      <c r="R201" s="1385"/>
      <c r="S201" s="1402"/>
      <c r="T201" s="285"/>
      <c r="U201"/>
      <c r="V201"/>
      <c r="X201" s="1408"/>
      <c r="Y201" s="1408"/>
      <c r="Z201" s="1408"/>
      <c r="AA201" s="1408"/>
      <c r="AB201" s="1408"/>
      <c r="AC201" s="1409"/>
      <c r="AE201"/>
    </row>
    <row r="202" spans="1:31" x14ac:dyDescent="0.2">
      <c r="A202" s="33"/>
      <c r="B202" s="1"/>
      <c r="C202" s="1244" t="s">
        <v>122</v>
      </c>
      <c r="D202" s="43"/>
      <c r="E202" s="43"/>
      <c r="F202" s="148">
        <f t="shared" ref="F202:K202" si="39">+F201-F200</f>
        <v>0</v>
      </c>
      <c r="G202" s="148">
        <f t="shared" si="39"/>
        <v>0</v>
      </c>
      <c r="H202" s="149">
        <f t="shared" si="39"/>
        <v>0</v>
      </c>
      <c r="I202" s="149">
        <f t="shared" si="39"/>
        <v>0</v>
      </c>
      <c r="J202" s="149">
        <f t="shared" si="39"/>
        <v>0</v>
      </c>
      <c r="K202" s="149">
        <f t="shared" si="39"/>
        <v>0</v>
      </c>
      <c r="M202" s="59"/>
      <c r="N202" s="59"/>
      <c r="O202" s="1403"/>
      <c r="P202" s="1386"/>
      <c r="Q202" s="1383" t="s">
        <v>394</v>
      </c>
      <c r="R202" s="970">
        <f>SUM(R191:R192)</f>
        <v>0</v>
      </c>
      <c r="S202" s="1402"/>
      <c r="T202" s="285"/>
      <c r="U202"/>
      <c r="V202"/>
      <c r="X202" s="1408"/>
      <c r="Y202" s="1408"/>
      <c r="Z202" s="1408"/>
      <c r="AA202" s="1408"/>
      <c r="AB202" s="1408"/>
      <c r="AC202" s="1409"/>
      <c r="AE202"/>
    </row>
    <row r="203" spans="1:31" x14ac:dyDescent="0.2">
      <c r="A203" s="33"/>
      <c r="B203" s="1"/>
      <c r="C203" s="1244" t="s">
        <v>123</v>
      </c>
      <c r="D203" s="43"/>
      <c r="E203" s="43"/>
      <c r="F203" s="171">
        <f t="shared" ref="F203:K203" si="40">IF(F200=0,0,F202/F200)</f>
        <v>0</v>
      </c>
      <c r="G203" s="171">
        <f t="shared" si="40"/>
        <v>0</v>
      </c>
      <c r="H203" s="1352">
        <f t="shared" si="40"/>
        <v>0</v>
      </c>
      <c r="I203" s="1352">
        <f t="shared" si="40"/>
        <v>0</v>
      </c>
      <c r="J203" s="1352">
        <f t="shared" si="40"/>
        <v>0</v>
      </c>
      <c r="K203" s="1352">
        <f t="shared" si="40"/>
        <v>0</v>
      </c>
      <c r="M203" s="59"/>
      <c r="N203" s="59"/>
      <c r="O203" s="1403"/>
      <c r="P203" s="1386"/>
      <c r="Q203" s="1394" t="s">
        <v>395</v>
      </c>
      <c r="R203" s="1388">
        <f>+' Original Budget Template'!$AA$5</f>
        <v>1</v>
      </c>
      <c r="S203" s="1402"/>
      <c r="T203" s="285"/>
      <c r="U203"/>
      <c r="V203"/>
      <c r="X203" s="1408"/>
      <c r="Y203" s="1408"/>
      <c r="Z203" s="1408"/>
      <c r="AA203" s="1408"/>
      <c r="AB203" s="1408"/>
      <c r="AC203" s="1409"/>
      <c r="AE203"/>
    </row>
    <row r="204" spans="1:31" x14ac:dyDescent="0.2">
      <c r="A204" s="33"/>
      <c r="B204" s="1"/>
      <c r="C204" s="45"/>
      <c r="D204" s="43"/>
      <c r="E204" s="43"/>
      <c r="F204" s="148"/>
      <c r="G204" s="148"/>
      <c r="H204" s="149"/>
      <c r="I204" s="149"/>
      <c r="J204" s="149"/>
      <c r="K204" s="149"/>
      <c r="M204" s="59"/>
      <c r="N204" s="59"/>
      <c r="O204" s="1403"/>
      <c r="P204" s="969"/>
      <c r="Q204" s="1384" t="s">
        <v>396</v>
      </c>
      <c r="R204" s="1387">
        <f>+R202/R203</f>
        <v>0</v>
      </c>
      <c r="S204" s="1402"/>
      <c r="T204" s="285"/>
      <c r="U204"/>
      <c r="V204"/>
      <c r="X204" s="1408"/>
      <c r="Y204" s="1408"/>
      <c r="Z204" s="1408"/>
      <c r="AA204" s="1408"/>
      <c r="AB204" s="1408"/>
      <c r="AC204" s="1409"/>
      <c r="AE204"/>
    </row>
    <row r="205" spans="1:31" x14ac:dyDescent="0.2">
      <c r="A205" s="33">
        <f>+A41</f>
        <v>5</v>
      </c>
      <c r="B205" s="1"/>
      <c r="C205" s="45" t="str">
        <f>+C41</f>
        <v>Description (Output 5)</v>
      </c>
      <c r="D205" s="43">
        <f>+D41</f>
        <v>0</v>
      </c>
      <c r="E205" s="43">
        <f>+E41</f>
        <v>0</v>
      </c>
      <c r="F205" s="148"/>
      <c r="G205" s="148"/>
      <c r="H205" s="149"/>
      <c r="I205" s="149"/>
      <c r="J205" s="149"/>
      <c r="K205" s="149"/>
      <c r="M205" s="59"/>
      <c r="N205" s="59"/>
      <c r="O205" s="1403"/>
      <c r="P205" s="969"/>
      <c r="Q205" s="74"/>
      <c r="R205" s="1385"/>
      <c r="S205" s="1402"/>
      <c r="T205" s="285"/>
      <c r="U205"/>
      <c r="V205"/>
      <c r="X205" s="1408"/>
      <c r="Y205" s="1408"/>
      <c r="Z205" s="1408"/>
      <c r="AA205" s="1408"/>
      <c r="AB205" s="1408"/>
      <c r="AC205" s="1409"/>
      <c r="AE205"/>
    </row>
    <row r="206" spans="1:31" x14ac:dyDescent="0.2">
      <c r="A206" s="33"/>
      <c r="B206" s="1"/>
      <c r="C206" s="45" t="s">
        <v>120</v>
      </c>
      <c r="D206" s="43"/>
      <c r="E206" s="43"/>
      <c r="F206" s="148">
        <f>SUM(G206:K206)</f>
        <v>0</v>
      </c>
      <c r="G206" s="148">
        <f>' Original Budget Template'!G161</f>
        <v>0</v>
      </c>
      <c r="H206" s="149">
        <f>' Original Budget Template'!H161</f>
        <v>0</v>
      </c>
      <c r="I206" s="149">
        <f>' Original Budget Template'!I161</f>
        <v>0</v>
      </c>
      <c r="J206" s="149">
        <f>' Original Budget Template'!J161</f>
        <v>0</v>
      </c>
      <c r="K206" s="149">
        <f>' Original Budget Template'!K161</f>
        <v>0</v>
      </c>
      <c r="M206" s="59"/>
      <c r="N206" s="59"/>
      <c r="O206" s="1403"/>
      <c r="P206" s="972" t="s">
        <v>397</v>
      </c>
      <c r="Q206" s="1389"/>
      <c r="R206" s="1392">
        <f>+R204+R200-R186</f>
        <v>0</v>
      </c>
      <c r="S206" s="1402"/>
      <c r="T206" s="285"/>
      <c r="U206"/>
      <c r="V206"/>
      <c r="X206" s="1408"/>
      <c r="Y206" s="1408"/>
      <c r="Z206" s="1408"/>
      <c r="AA206" s="1408"/>
      <c r="AB206" s="1408"/>
      <c r="AC206" s="1409"/>
      <c r="AE206"/>
    </row>
    <row r="207" spans="1:31" x14ac:dyDescent="0.2">
      <c r="A207" s="33"/>
      <c r="B207" s="1"/>
      <c r="C207" s="45" t="s">
        <v>121</v>
      </c>
      <c r="D207" s="43"/>
      <c r="E207" s="43"/>
      <c r="F207" s="148">
        <f>SUM(G207:K207)</f>
        <v>0</v>
      </c>
      <c r="G207" s="718">
        <f>IF(ISERROR(SUMIF($B$41,1,$O$41)/$AA$3),0,(SUMIF($B$41,1,$O$41)/$AA$3))+IF(ISERROR(SUMIF($B$41,2,$O$41)/$AA$5),0,(SUMIF($B$41,2,$O$41)/$AA$5))</f>
        <v>0</v>
      </c>
      <c r="H207" s="718">
        <f>IF(ISERROR(SUMIF($B$41,1,$AA$41)/$AA$3),0,(SUMIF($B$41,1,$AA$41)/$AA$3))+IF(ISERROR(SUMIF($B$41,2,$AA$41)/$AA$5),0,(SUMIF($B$41,2,$AA$41)/$AA$5))</f>
        <v>0</v>
      </c>
      <c r="I207" s="718">
        <f>IF(ISERROR(SUMIF($B$41,1,$AJ$41)/$AA$3),0,(SUMIF($B$41,1,$AJ$41)/$AA$3))+IF(ISERROR(SUMIF($B$41,2,$AJ$41)/$AA$5),0,(SUMIF($B$41,2,$AJ$41)/$AA$5))</f>
        <v>0</v>
      </c>
      <c r="J207" s="718">
        <f>IF(ISERROR(SUMIF($B$41,1,$AS$41)/$AA$3),0,(SUMIF($B$41,1,$AS$41)/$AA$3))+IF(ISERROR(SUMIF($B$41,2,$AS$41)/$AA$5),0,(SUMIF($B$41,2,$AS$41)/$AA$5))</f>
        <v>0</v>
      </c>
      <c r="K207" s="718">
        <f>IF(ISERROR(SUMIF($B$41,1,$BB$41)/$AA$3),0,(SUMIF($B$41,1,$BB$41)/$AA$3))+IF(ISERROR(SUMIF($B$41,2,$BB$41)/$AA$5),0,(SUMIF($B$41,2,$BB$41)/$AA$5))</f>
        <v>0</v>
      </c>
      <c r="M207" s="59"/>
      <c r="N207" s="59"/>
      <c r="O207" s="1403"/>
      <c r="P207" s="47"/>
      <c r="Q207" s="57"/>
      <c r="R207" s="47"/>
      <c r="S207" s="1402"/>
      <c r="T207" s="285"/>
      <c r="U207"/>
      <c r="V207"/>
      <c r="X207" s="1408"/>
      <c r="Y207" s="1408"/>
      <c r="Z207" s="1408"/>
      <c r="AA207" s="1408"/>
      <c r="AB207" s="1408"/>
      <c r="AC207" s="1409"/>
      <c r="AE207"/>
    </row>
    <row r="208" spans="1:31" x14ac:dyDescent="0.2">
      <c r="A208" s="33"/>
      <c r="B208" s="1"/>
      <c r="C208" s="1244" t="s">
        <v>122</v>
      </c>
      <c r="D208" s="43"/>
      <c r="E208" s="43"/>
      <c r="F208" s="148">
        <f t="shared" ref="F208:K208" si="41">+F207-F206</f>
        <v>0</v>
      </c>
      <c r="G208" s="148">
        <f t="shared" si="41"/>
        <v>0</v>
      </c>
      <c r="H208" s="149">
        <f t="shared" si="41"/>
        <v>0</v>
      </c>
      <c r="I208" s="149">
        <f t="shared" si="41"/>
        <v>0</v>
      </c>
      <c r="J208" s="149">
        <f t="shared" si="41"/>
        <v>0</v>
      </c>
      <c r="K208" s="149">
        <f t="shared" si="41"/>
        <v>0</v>
      </c>
      <c r="M208" s="59"/>
      <c r="N208" s="59"/>
      <c r="O208" s="1403"/>
      <c r="P208" s="1391" t="s">
        <v>398</v>
      </c>
      <c r="Q208" s="1393"/>
      <c r="R208" s="968"/>
      <c r="S208" s="1402"/>
      <c r="T208" s="285"/>
      <c r="U208"/>
      <c r="V208"/>
      <c r="X208" s="1408"/>
      <c r="Y208" s="1408"/>
      <c r="Z208" s="1408"/>
      <c r="AA208" s="1408"/>
      <c r="AB208" s="1408"/>
      <c r="AC208" s="1409"/>
      <c r="AE208"/>
    </row>
    <row r="209" spans="1:31" x14ac:dyDescent="0.2">
      <c r="A209" s="33"/>
      <c r="B209" s="1"/>
      <c r="C209" s="1244" t="s">
        <v>123</v>
      </c>
      <c r="D209" s="43"/>
      <c r="E209" s="43"/>
      <c r="F209" s="171">
        <f t="shared" ref="F209:K209" si="42">IF(F206=0,0,F208/F206)</f>
        <v>0</v>
      </c>
      <c r="G209" s="171">
        <f t="shared" si="42"/>
        <v>0</v>
      </c>
      <c r="H209" s="1352">
        <f t="shared" si="42"/>
        <v>0</v>
      </c>
      <c r="I209" s="1352">
        <f t="shared" si="42"/>
        <v>0</v>
      </c>
      <c r="J209" s="1352">
        <f t="shared" si="42"/>
        <v>0</v>
      </c>
      <c r="K209" s="1352">
        <f t="shared" si="42"/>
        <v>0</v>
      </c>
      <c r="M209" s="59"/>
      <c r="N209" s="59"/>
      <c r="O209" s="1403"/>
      <c r="P209" s="969"/>
      <c r="Q209" s="75"/>
      <c r="R209" s="1385"/>
      <c r="S209" s="1402"/>
      <c r="T209" s="285"/>
      <c r="U209"/>
      <c r="V209"/>
      <c r="X209" s="1408"/>
      <c r="Y209" s="1408"/>
      <c r="Z209" s="1408"/>
      <c r="AA209" s="1408"/>
      <c r="AB209" s="1408"/>
      <c r="AC209" s="1409"/>
      <c r="AE209"/>
    </row>
    <row r="210" spans="1:31" x14ac:dyDescent="0.2">
      <c r="A210" s="33"/>
      <c r="B210" s="1"/>
      <c r="C210" s="45"/>
      <c r="D210" s="43"/>
      <c r="E210" s="43"/>
      <c r="F210" s="148"/>
      <c r="G210" s="148"/>
      <c r="H210" s="149"/>
      <c r="I210" s="149"/>
      <c r="J210" s="149"/>
      <c r="K210" s="149"/>
      <c r="M210" s="59"/>
      <c r="N210" s="59"/>
      <c r="O210" s="1403"/>
      <c r="P210" s="969" t="s">
        <v>390</v>
      </c>
      <c r="Q210" s="74"/>
      <c r="R210" s="1385"/>
      <c r="S210" s="1402"/>
      <c r="T210" s="285"/>
      <c r="U210"/>
      <c r="V210"/>
      <c r="X210" s="1408"/>
      <c r="Y210" s="1408"/>
      <c r="Z210" s="1408"/>
      <c r="AA210" s="1408"/>
      <c r="AB210" s="1408"/>
      <c r="AC210" s="1409"/>
      <c r="AE210"/>
    </row>
    <row r="211" spans="1:31" x14ac:dyDescent="0.2">
      <c r="A211" s="33">
        <f>+A48</f>
        <v>6</v>
      </c>
      <c r="B211" s="1"/>
      <c r="C211" s="45" t="str">
        <f>+C48</f>
        <v>Description (Output 6)</v>
      </c>
      <c r="D211" s="43">
        <f>+D48</f>
        <v>0</v>
      </c>
      <c r="E211" s="43">
        <f>+E48</f>
        <v>0</v>
      </c>
      <c r="F211" s="148"/>
      <c r="G211" s="148"/>
      <c r="H211" s="149"/>
      <c r="I211" s="149"/>
      <c r="J211" s="149"/>
      <c r="K211" s="149"/>
      <c r="O211" s="1403"/>
      <c r="P211" s="1386"/>
      <c r="Q211" s="1383" t="s">
        <v>394</v>
      </c>
      <c r="R211" s="970">
        <f>SUM(R188:R189)</f>
        <v>0</v>
      </c>
      <c r="S211" s="1402"/>
      <c r="T211" s="285"/>
      <c r="U211"/>
      <c r="V211"/>
      <c r="X211" s="1408"/>
      <c r="Y211" s="1408"/>
      <c r="Z211" s="1408"/>
      <c r="AA211" s="1408"/>
      <c r="AB211" s="1408"/>
      <c r="AC211" s="1409"/>
      <c r="AE211"/>
    </row>
    <row r="212" spans="1:31" x14ac:dyDescent="0.2">
      <c r="A212" s="33"/>
      <c r="B212" s="1"/>
      <c r="C212" s="45" t="s">
        <v>120</v>
      </c>
      <c r="D212" s="43"/>
      <c r="E212" s="43"/>
      <c r="F212" s="148">
        <f>SUM(G212:K212)</f>
        <v>0</v>
      </c>
      <c r="G212" s="148">
        <f>' Original Budget Template'!G163</f>
        <v>0</v>
      </c>
      <c r="H212" s="149">
        <f>' Original Budget Template'!H163</f>
        <v>0</v>
      </c>
      <c r="I212" s="149">
        <f>' Original Budget Template'!I163</f>
        <v>0</v>
      </c>
      <c r="J212" s="149">
        <f>' Original Budget Template'!J163</f>
        <v>0</v>
      </c>
      <c r="K212" s="149">
        <f>' Original Budget Template'!K163</f>
        <v>0</v>
      </c>
      <c r="O212" s="1403"/>
      <c r="P212" s="1386"/>
      <c r="Q212" s="1394" t="s">
        <v>399</v>
      </c>
      <c r="R212" s="1388">
        <f>+' Original Budget Template'!$AA$3</f>
        <v>1</v>
      </c>
      <c r="S212" s="1402"/>
      <c r="T212" s="285"/>
      <c r="U212"/>
      <c r="V212"/>
      <c r="X212" s="1408"/>
      <c r="Y212" s="1408"/>
      <c r="Z212" s="1408"/>
      <c r="AA212" s="1408"/>
      <c r="AB212" s="1408"/>
      <c r="AC212" s="1409"/>
      <c r="AE212"/>
    </row>
    <row r="213" spans="1:31" x14ac:dyDescent="0.2">
      <c r="A213" s="33"/>
      <c r="B213" s="1"/>
      <c r="C213" s="45" t="s">
        <v>121</v>
      </c>
      <c r="D213" s="43"/>
      <c r="E213" s="43"/>
      <c r="F213" s="148">
        <f>SUM(G213:K213)</f>
        <v>0</v>
      </c>
      <c r="G213" s="718">
        <f>IF(ISERROR(SUMIF($B$48,1,$O$48)/$AA$3),0,(SUMIF($B$48,1,$O$48)/$AA$3))+IF(ISERROR(SUMIF($B$48,2,$O$48)/$AA$5),0,(SUMIF($B$48,2,$O$48)/$AA$5))</f>
        <v>0</v>
      </c>
      <c r="H213" s="718">
        <f>IF(ISERROR(SUMIF($B$48,1,$AA$48)/$AA$3),0,(SUMIF($B$48,1,$AA$48)/$AA$3))+IF(ISERROR(SUMIF($B$48,2,$AA$48)/$AA$5),0,(SUMIF($B$48,2,$AA$48)/$AA$5))</f>
        <v>0</v>
      </c>
      <c r="I213" s="718">
        <f>IF(ISERROR(SUMIF($B$48,1,$AJ$48)/$AA$3),0,(SUMIF($B$48,1,$AJ$48)/$AA$3))+IF(ISERROR(SUMIF($B$48,2,$AJ$48)/$AA$5),0,(SUMIF($B$48,2,$AJ$48)/$AA$5))</f>
        <v>0</v>
      </c>
      <c r="J213" s="718">
        <f>IF(ISERROR(SUMIF($B$48,1,$AS$48)/$AA$3),0,(SUMIF($B$48,1,$AS$48)/$AA$3))+IF(ISERROR(SUMIF($B$48,2,$AS$48)/$AA$5),0,(SUMIF($B$48,2,$AS$48)/$AA$5))</f>
        <v>0</v>
      </c>
      <c r="K213" s="718">
        <f>IF(ISERROR(SUMIF($B$48,1,$BB$48)/$AA$3),0,(SUMIF($B$48,1,$BB$48)/$AA$3))+IF(ISERROR(SUMIF($B$48,2,$BB$48)/$AA$5),0,(SUMIF($B$48,2,$BB$48)/$AA$5))</f>
        <v>0</v>
      </c>
      <c r="O213" s="1403"/>
      <c r="P213" s="969"/>
      <c r="Q213" s="1384" t="s">
        <v>396</v>
      </c>
      <c r="R213" s="1387">
        <f>+R211/R212</f>
        <v>0</v>
      </c>
      <c r="S213" s="1402"/>
      <c r="T213" s="285"/>
      <c r="U213"/>
      <c r="V213"/>
      <c r="X213" s="1408"/>
      <c r="Y213" s="1408"/>
      <c r="Z213" s="1408"/>
      <c r="AA213" s="1408"/>
      <c r="AB213" s="1408"/>
      <c r="AC213" s="1409"/>
      <c r="AE213"/>
    </row>
    <row r="214" spans="1:31" x14ac:dyDescent="0.2">
      <c r="A214" s="33"/>
      <c r="B214" s="1"/>
      <c r="C214" s="1244" t="s">
        <v>122</v>
      </c>
      <c r="D214" s="43"/>
      <c r="E214" s="43"/>
      <c r="F214" s="148">
        <f t="shared" ref="F214:K214" si="43">+F213-F212</f>
        <v>0</v>
      </c>
      <c r="G214" s="148">
        <f t="shared" si="43"/>
        <v>0</v>
      </c>
      <c r="H214" s="149">
        <f t="shared" si="43"/>
        <v>0</v>
      </c>
      <c r="I214" s="149">
        <f t="shared" si="43"/>
        <v>0</v>
      </c>
      <c r="J214" s="149">
        <f t="shared" si="43"/>
        <v>0</v>
      </c>
      <c r="K214" s="149">
        <f t="shared" si="43"/>
        <v>0</v>
      </c>
      <c r="O214" s="1403"/>
      <c r="P214" s="969" t="s">
        <v>391</v>
      </c>
      <c r="Q214" s="74"/>
      <c r="R214" s="1385"/>
      <c r="S214" s="1402"/>
      <c r="T214" s="285"/>
      <c r="U214"/>
      <c r="V214"/>
      <c r="X214" s="1408"/>
      <c r="Y214" s="1408"/>
      <c r="Z214" s="1408"/>
      <c r="AA214" s="1408"/>
      <c r="AB214" s="1408"/>
      <c r="AC214" s="1409"/>
      <c r="AE214"/>
    </row>
    <row r="215" spans="1:31" x14ac:dyDescent="0.2">
      <c r="A215" s="33"/>
      <c r="B215" s="1"/>
      <c r="C215" s="1244" t="s">
        <v>123</v>
      </c>
      <c r="D215" s="43"/>
      <c r="E215" s="43"/>
      <c r="F215" s="171">
        <f t="shared" ref="F215:K215" si="44">IF(F212=0,0,F214/F212)</f>
        <v>0</v>
      </c>
      <c r="G215" s="171">
        <f t="shared" si="44"/>
        <v>0</v>
      </c>
      <c r="H215" s="1352">
        <f t="shared" si="44"/>
        <v>0</v>
      </c>
      <c r="I215" s="1352">
        <f t="shared" si="44"/>
        <v>0</v>
      </c>
      <c r="J215" s="1352">
        <f t="shared" si="44"/>
        <v>0</v>
      </c>
      <c r="K215" s="1352">
        <f t="shared" si="44"/>
        <v>0</v>
      </c>
      <c r="O215" s="1403"/>
      <c r="P215" s="1386"/>
      <c r="Q215" s="1383" t="s">
        <v>394</v>
      </c>
      <c r="R215" s="970">
        <f>SUM(R191:R192)</f>
        <v>0</v>
      </c>
      <c r="S215" s="1402"/>
      <c r="T215" s="285"/>
      <c r="U215"/>
      <c r="V215"/>
      <c r="X215" s="1408"/>
      <c r="Y215" s="1408"/>
      <c r="Z215" s="1408"/>
      <c r="AA215" s="1408"/>
      <c r="AB215" s="1408"/>
      <c r="AC215" s="1409"/>
      <c r="AE215"/>
    </row>
    <row r="216" spans="1:31" x14ac:dyDescent="0.2">
      <c r="A216" s="33"/>
      <c r="B216" s="1"/>
      <c r="C216" s="45"/>
      <c r="D216" s="43"/>
      <c r="E216" s="43"/>
      <c r="F216" s="148"/>
      <c r="G216" s="148"/>
      <c r="H216" s="149"/>
      <c r="I216" s="149"/>
      <c r="J216" s="149"/>
      <c r="K216" s="149"/>
      <c r="O216" s="1403"/>
      <c r="P216" s="1386"/>
      <c r="Q216" s="1394" t="s">
        <v>399</v>
      </c>
      <c r="R216" s="1388">
        <f>+' Original Budget Template'!$AA$3</f>
        <v>1</v>
      </c>
      <c r="S216" s="1402"/>
      <c r="T216" s="285"/>
      <c r="U216"/>
      <c r="V216"/>
      <c r="X216" s="1408"/>
      <c r="Y216" s="1408"/>
      <c r="Z216" s="1408"/>
      <c r="AA216" s="1408"/>
      <c r="AB216" s="1408"/>
      <c r="AC216" s="1409"/>
      <c r="AE216"/>
    </row>
    <row r="217" spans="1:31" x14ac:dyDescent="0.2">
      <c r="A217" s="33">
        <f>+A55</f>
        <v>7</v>
      </c>
      <c r="B217" s="1"/>
      <c r="C217" s="45" t="str">
        <f>+C55</f>
        <v>Description (Output 7)</v>
      </c>
      <c r="D217" s="43">
        <f>+D55</f>
        <v>0</v>
      </c>
      <c r="E217" s="43">
        <f>+E55</f>
        <v>0</v>
      </c>
      <c r="F217" s="148"/>
      <c r="G217" s="148"/>
      <c r="H217" s="149"/>
      <c r="I217" s="149"/>
      <c r="J217" s="149"/>
      <c r="K217" s="149"/>
      <c r="O217" s="1401"/>
      <c r="P217" s="969"/>
      <c r="Q217" s="1384" t="s">
        <v>396</v>
      </c>
      <c r="R217" s="1387">
        <f>+R215/R216</f>
        <v>0</v>
      </c>
      <c r="S217" s="1402"/>
      <c r="T217" s="285"/>
      <c r="U217"/>
      <c r="V217"/>
      <c r="AC217" s="285"/>
      <c r="AE217"/>
    </row>
    <row r="218" spans="1:31" x14ac:dyDescent="0.2">
      <c r="A218" s="33"/>
      <c r="B218" s="1"/>
      <c r="C218" s="45" t="s">
        <v>120</v>
      </c>
      <c r="D218" s="43"/>
      <c r="E218" s="43"/>
      <c r="F218" s="148">
        <f>SUM(G218:K218)</f>
        <v>0</v>
      </c>
      <c r="G218" s="148">
        <f>' Original Budget Template'!G165</f>
        <v>0</v>
      </c>
      <c r="H218" s="149">
        <f>' Original Budget Template'!H165</f>
        <v>0</v>
      </c>
      <c r="I218" s="149">
        <f>' Original Budget Template'!I165</f>
        <v>0</v>
      </c>
      <c r="J218" s="149">
        <f>' Original Budget Template'!J165</f>
        <v>0</v>
      </c>
      <c r="K218" s="149">
        <f>' Original Budget Template'!K165</f>
        <v>0</v>
      </c>
      <c r="O218" s="1401"/>
      <c r="P218" s="969"/>
      <c r="Q218" s="74"/>
      <c r="R218" s="1385"/>
      <c r="S218" s="1402"/>
      <c r="T218" s="285"/>
      <c r="U218"/>
      <c r="V218"/>
      <c r="AC218" s="285"/>
      <c r="AE218"/>
    </row>
    <row r="219" spans="1:31" x14ac:dyDescent="0.2">
      <c r="A219" s="33"/>
      <c r="B219" s="1"/>
      <c r="C219" s="45" t="s">
        <v>121</v>
      </c>
      <c r="D219" s="43"/>
      <c r="E219" s="43"/>
      <c r="F219" s="148">
        <f>SUM(G219:K219)</f>
        <v>0</v>
      </c>
      <c r="G219" s="718">
        <f>IF(ISERROR(SUMIF($B$55,1,$O$55)/$AA$3),0,(SUMIF($B$55,1,$O$55)/$AA$3))+IF(ISERROR(SUMIF($B$55,2,$O$55)/$AA$5),0,(SUMIF($B$55,2,$O$55)/$AA$5))</f>
        <v>0</v>
      </c>
      <c r="H219" s="718">
        <f>IF(ISERROR(SUMIF($B$55,1,$AA$55)/$AA$3),0,(SUMIF($B$55,1,$AA$55)/$AA$3))+IF(ISERROR(SUMIF($B$55,2,$AA$55)/$AA$5),0,(SUMIF($B$55,2,$AA$55)/$AA$5))</f>
        <v>0</v>
      </c>
      <c r="I219" s="718">
        <f>IF(ISERROR(SUMIF($B$55,1,$AJ$55)/$AA$3),0,(SUMIF($B$55,1,$AJ$55)/$AA$3))+IF(ISERROR(SUMIF($B$55,2,$AJ$55)/$AA$5),0,(SUMIF($B$55,2,$AJ$55)/$AA$5))</f>
        <v>0</v>
      </c>
      <c r="J219" s="718">
        <f>IF(ISERROR(SUMIF($B$55,1,$AS$55)/$AA$3),0,(SUMIF($B$55,1,$AS$55)/$AA$3))+IF(ISERROR(SUMIF($B$55,2,$AS$55)/$AA$5),0,(SUMIF($B$55,2,$AS$55)/$AA$5))</f>
        <v>0</v>
      </c>
      <c r="K219" s="718">
        <f>IF(ISERROR(SUMIF($B$55,1,$BB$55)/$AA$3),0,(SUMIF($B$55,1,$BB$55)/$AA$3))+IF(ISERROR(SUMIF($B$55,2,$BB$55)/$AA$5),0,(SUMIF($B$55,2,$BB$55)/$AA$5))</f>
        <v>0</v>
      </c>
      <c r="O219" s="1401"/>
      <c r="P219" s="972" t="s">
        <v>397</v>
      </c>
      <c r="Q219" s="1389"/>
      <c r="R219" s="1392">
        <f>+R217+R213-R186</f>
        <v>0</v>
      </c>
      <c r="S219" s="1402"/>
      <c r="T219" s="285"/>
      <c r="U219"/>
      <c r="V219"/>
      <c r="AC219" s="285"/>
      <c r="AE219"/>
    </row>
    <row r="220" spans="1:31" x14ac:dyDescent="0.2">
      <c r="A220" s="33"/>
      <c r="B220" s="1"/>
      <c r="C220" s="1244" t="s">
        <v>122</v>
      </c>
      <c r="D220" s="43"/>
      <c r="E220" s="43"/>
      <c r="F220" s="148">
        <f t="shared" ref="F220:K220" si="45">+F219-F218</f>
        <v>0</v>
      </c>
      <c r="G220" s="148">
        <f t="shared" si="45"/>
        <v>0</v>
      </c>
      <c r="H220" s="149">
        <f t="shared" si="45"/>
        <v>0</v>
      </c>
      <c r="I220" s="149">
        <f t="shared" si="45"/>
        <v>0</v>
      </c>
      <c r="J220" s="149">
        <f t="shared" si="45"/>
        <v>0</v>
      </c>
      <c r="K220" s="149">
        <f t="shared" si="45"/>
        <v>0</v>
      </c>
      <c r="O220" s="1404"/>
      <c r="P220" s="1405"/>
      <c r="Q220" s="1405"/>
      <c r="R220" s="1406"/>
      <c r="S220" s="1407"/>
      <c r="T220" s="285"/>
      <c r="U220"/>
      <c r="V220"/>
      <c r="AC220" s="285"/>
      <c r="AE220"/>
    </row>
    <row r="221" spans="1:31" x14ac:dyDescent="0.2">
      <c r="A221" s="33"/>
      <c r="B221" s="1"/>
      <c r="C221" s="1244" t="s">
        <v>123</v>
      </c>
      <c r="D221" s="43"/>
      <c r="E221" s="43"/>
      <c r="F221" s="171">
        <f t="shared" ref="F221:K221" si="46">IF(F218=0,0,F220/F218)</f>
        <v>0</v>
      </c>
      <c r="G221" s="171">
        <f t="shared" si="46"/>
        <v>0</v>
      </c>
      <c r="H221" s="1352">
        <f t="shared" si="46"/>
        <v>0</v>
      </c>
      <c r="I221" s="1352">
        <f t="shared" si="46"/>
        <v>0</v>
      </c>
      <c r="J221" s="1352">
        <f t="shared" si="46"/>
        <v>0</v>
      </c>
      <c r="K221" s="1352">
        <f t="shared" si="46"/>
        <v>0</v>
      </c>
      <c r="O221" s="59"/>
      <c r="Q221"/>
      <c r="R221" s="16"/>
      <c r="S221" s="16"/>
      <c r="T221" s="285"/>
      <c r="U221"/>
      <c r="V221"/>
      <c r="AC221" s="285"/>
      <c r="AE221"/>
    </row>
    <row r="222" spans="1:31" x14ac:dyDescent="0.2">
      <c r="A222" s="33"/>
      <c r="B222" s="1"/>
      <c r="C222" s="45"/>
      <c r="D222" s="43"/>
      <c r="E222" s="43"/>
      <c r="F222" s="148"/>
      <c r="G222" s="148"/>
      <c r="H222" s="149"/>
      <c r="I222" s="149"/>
      <c r="J222" s="149"/>
      <c r="K222" s="149"/>
      <c r="O222" s="59"/>
      <c r="Q222"/>
      <c r="R222" s="16"/>
      <c r="S222" s="16"/>
      <c r="T222" s="285"/>
      <c r="U222"/>
      <c r="V222"/>
      <c r="AC222" s="285"/>
      <c r="AE222"/>
    </row>
    <row r="223" spans="1:31" x14ac:dyDescent="0.2">
      <c r="A223" s="33">
        <f>+A62</f>
        <v>8</v>
      </c>
      <c r="B223" s="1"/>
      <c r="C223" s="45" t="str">
        <f>+C62</f>
        <v>Description (Output 8)</v>
      </c>
      <c r="D223" s="43">
        <f>+D62</f>
        <v>0</v>
      </c>
      <c r="E223" s="43">
        <f>+E62</f>
        <v>0</v>
      </c>
      <c r="F223" s="148"/>
      <c r="G223" s="148"/>
      <c r="H223" s="149"/>
      <c r="I223" s="149"/>
      <c r="J223" s="149"/>
      <c r="K223" s="149"/>
      <c r="O223" s="59"/>
      <c r="Q223"/>
      <c r="R223" s="16"/>
      <c r="S223" s="16"/>
      <c r="T223" s="285"/>
      <c r="U223"/>
      <c r="V223"/>
      <c r="AC223" s="285"/>
      <c r="AE223"/>
    </row>
    <row r="224" spans="1:31" x14ac:dyDescent="0.2">
      <c r="A224" s="33"/>
      <c r="B224" s="1"/>
      <c r="C224" s="45" t="s">
        <v>120</v>
      </c>
      <c r="D224" s="43"/>
      <c r="E224" s="43"/>
      <c r="F224" s="148">
        <f>SUM(G224:K224)</f>
        <v>0</v>
      </c>
      <c r="G224" s="148">
        <f>' Original Budget Template'!G167</f>
        <v>0</v>
      </c>
      <c r="H224" s="149">
        <f>' Original Budget Template'!H167</f>
        <v>0</v>
      </c>
      <c r="I224" s="149">
        <f>' Original Budget Template'!I167</f>
        <v>0</v>
      </c>
      <c r="J224" s="149">
        <f>' Original Budget Template'!J167</f>
        <v>0</v>
      </c>
      <c r="K224" s="149">
        <f>' Original Budget Template'!K167</f>
        <v>0</v>
      </c>
      <c r="O224" s="59"/>
      <c r="Q224"/>
      <c r="R224" s="16"/>
      <c r="S224" s="16"/>
      <c r="T224" s="285"/>
      <c r="U224"/>
      <c r="V224"/>
      <c r="AC224" s="285"/>
      <c r="AE224"/>
    </row>
    <row r="225" spans="1:31" x14ac:dyDescent="0.2">
      <c r="A225" s="33"/>
      <c r="B225" s="1"/>
      <c r="C225" s="45" t="s">
        <v>121</v>
      </c>
      <c r="D225" s="43"/>
      <c r="E225" s="43"/>
      <c r="F225" s="148">
        <f>SUM(G225:K225)</f>
        <v>0</v>
      </c>
      <c r="G225" s="718">
        <f>IF(ISERROR(SUMIF($B$62:$B$68,1,$O$62:$O$68)/$AA$3),0,(SUMIF($B$62:$B$68,1,$O$62:$O$68)/$AA$3))+IF(ISERROR(SUMIF($B$62:$B$68,2,$O$62:$O$68)/$AA$5),0,(SUMIF($B$62:$B$68,2,$O$62:$O$68)/$AA$5))</f>
        <v>0</v>
      </c>
      <c r="H225" s="718">
        <f>IF(ISERROR(SUMIF($B$62:$B$68,1,$AA$62:$AA$68)/$AA$3),0,(SUMIF($B$62:$B$68,1,$AA$62:$AA$68)/$AA$3))+IF(ISERROR(SUMIF($B$62:$B$68,2,$AA$62:$AA$68)/$AA$5),0,(SUMIF($B$62:$B$68,2,$AA$62:$AA$68)/$AA$5))</f>
        <v>0</v>
      </c>
      <c r="I225" s="718">
        <f>IF(ISERROR(SUMIF($B$62:$B$68,1,$AJ$62:$AJ$68)/$AA$3),0,(SUMIF($B$62:$B$68,1,$AJ$62:$AJ$68)/$AA$3))+IF(ISERROR(SUMIF($B$62:$B$68,2,$AJ$62:$AJ$68)/$AA$5),0,(SUMIF($B$62:$B$68,2,$AJ$62:$AJ$68)/$AA$5))</f>
        <v>0</v>
      </c>
      <c r="J225" s="718">
        <f>IF(ISERROR(SUMIF($B$62:$B$68,1,$AS$62:$AS$68)/$AA$3),0,(SUMIF($B$62:$B$68,1,$AS$62:$AS$68)/$AA$3))+IF(ISERROR(SUMIF($B$62:$B$68,2,$AS$62:$AS$68)/$AA$5),0,(SUMIF($B$62:$B$68,2,$AS$62:$AS$68)/$AA$5))</f>
        <v>0</v>
      </c>
      <c r="K225" s="718">
        <f>IF(ISERROR(SUMIF($B$62:$B$68,1,$BB$62:$BB$68)/$AA$3),0,(SUMIF($B$62:$B$68,1,$BB$62:$BB$68)/$AA$3))+IF(ISERROR(SUMIF($B$62:$B$68,2,$BB$62:$BB$68)/$AA$5),0,(SUMIF($B$62:$B$68,2,$BB$62:$BB$68)/$AA$5))</f>
        <v>0</v>
      </c>
      <c r="O225" s="59"/>
      <c r="Q225"/>
      <c r="R225" s="16"/>
      <c r="S225" s="16"/>
      <c r="T225" s="285"/>
      <c r="U225"/>
      <c r="V225"/>
      <c r="AC225" s="285"/>
      <c r="AE225"/>
    </row>
    <row r="226" spans="1:31" x14ac:dyDescent="0.2">
      <c r="A226" s="33"/>
      <c r="B226" s="1"/>
      <c r="C226" s="1244" t="s">
        <v>122</v>
      </c>
      <c r="D226" s="43"/>
      <c r="E226" s="43"/>
      <c r="F226" s="148">
        <f t="shared" ref="F226:K226" si="47">+F225-F224</f>
        <v>0</v>
      </c>
      <c r="G226" s="148">
        <f t="shared" si="47"/>
        <v>0</v>
      </c>
      <c r="H226" s="149">
        <f t="shared" si="47"/>
        <v>0</v>
      </c>
      <c r="I226" s="149">
        <f t="shared" si="47"/>
        <v>0</v>
      </c>
      <c r="J226" s="149">
        <f t="shared" si="47"/>
        <v>0</v>
      </c>
      <c r="K226" s="149">
        <f t="shared" si="47"/>
        <v>0</v>
      </c>
      <c r="O226" s="59"/>
      <c r="Q226"/>
      <c r="R226" s="16"/>
      <c r="S226" s="16"/>
      <c r="T226" s="285"/>
      <c r="U226"/>
      <c r="V226"/>
      <c r="AC226" s="285"/>
      <c r="AE226"/>
    </row>
    <row r="227" spans="1:31" x14ac:dyDescent="0.2">
      <c r="A227" s="33"/>
      <c r="B227" s="1"/>
      <c r="C227" s="1244" t="s">
        <v>123</v>
      </c>
      <c r="D227" s="43"/>
      <c r="E227" s="43"/>
      <c r="F227" s="171">
        <f t="shared" ref="F227:K227" si="48">IF(F224=0,0,F226/F224)</f>
        <v>0</v>
      </c>
      <c r="G227" s="171">
        <f t="shared" si="48"/>
        <v>0</v>
      </c>
      <c r="H227" s="1352">
        <f t="shared" si="48"/>
        <v>0</v>
      </c>
      <c r="I227" s="1352">
        <f t="shared" si="48"/>
        <v>0</v>
      </c>
      <c r="J227" s="1352">
        <f t="shared" si="48"/>
        <v>0</v>
      </c>
      <c r="K227" s="1352">
        <f t="shared" si="48"/>
        <v>0</v>
      </c>
      <c r="O227" s="59"/>
      <c r="Q227"/>
      <c r="R227" s="16"/>
      <c r="S227" s="16"/>
      <c r="T227" s="285"/>
      <c r="U227"/>
      <c r="V227"/>
      <c r="AC227" s="285"/>
      <c r="AE227"/>
    </row>
    <row r="228" spans="1:31" x14ac:dyDescent="0.2">
      <c r="A228" s="33"/>
      <c r="B228" s="1"/>
      <c r="C228" s="45"/>
      <c r="D228" s="43"/>
      <c r="E228" s="43"/>
      <c r="F228" s="148"/>
      <c r="G228" s="148"/>
      <c r="H228" s="149"/>
      <c r="I228" s="149"/>
      <c r="J228" s="149"/>
      <c r="K228" s="149"/>
      <c r="O228" s="59"/>
      <c r="Q228"/>
      <c r="R228" s="16"/>
      <c r="S228" s="16"/>
      <c r="T228" s="285"/>
      <c r="U228"/>
      <c r="V228"/>
      <c r="AC228" s="285"/>
      <c r="AE228"/>
    </row>
    <row r="229" spans="1:31" x14ac:dyDescent="0.2">
      <c r="A229" s="33">
        <f>+A69</f>
        <v>9</v>
      </c>
      <c r="B229" s="1"/>
      <c r="C229" s="45" t="str">
        <f>+C69</f>
        <v>Description (Output 9)</v>
      </c>
      <c r="D229" s="43">
        <f>+D69</f>
        <v>0</v>
      </c>
      <c r="E229" s="43">
        <f>+E69</f>
        <v>0</v>
      </c>
      <c r="F229" s="148"/>
      <c r="G229" s="148"/>
      <c r="H229" s="149"/>
      <c r="I229" s="149"/>
      <c r="J229" s="149"/>
      <c r="K229" s="149"/>
      <c r="O229" s="59"/>
      <c r="Q229"/>
      <c r="R229" s="16"/>
      <c r="S229" s="16"/>
      <c r="T229" s="285"/>
      <c r="U229"/>
      <c r="V229"/>
      <c r="AC229" s="285"/>
      <c r="AE229"/>
    </row>
    <row r="230" spans="1:31" x14ac:dyDescent="0.2">
      <c r="A230" s="33"/>
      <c r="B230" s="1"/>
      <c r="C230" s="45" t="s">
        <v>120</v>
      </c>
      <c r="D230" s="43"/>
      <c r="E230" s="43"/>
      <c r="F230" s="148">
        <f>SUM(G230:K230)</f>
        <v>0</v>
      </c>
      <c r="G230" s="148">
        <f>' Original Budget Template'!G169</f>
        <v>0</v>
      </c>
      <c r="H230" s="149">
        <f>' Original Budget Template'!H169</f>
        <v>0</v>
      </c>
      <c r="I230" s="149">
        <f>' Original Budget Template'!I169</f>
        <v>0</v>
      </c>
      <c r="J230" s="149">
        <f>' Original Budget Template'!J169</f>
        <v>0</v>
      </c>
      <c r="K230" s="149">
        <f>' Original Budget Template'!K169</f>
        <v>0</v>
      </c>
      <c r="O230" s="59"/>
      <c r="Q230"/>
      <c r="R230" s="16"/>
      <c r="S230" s="16"/>
      <c r="T230" s="285"/>
      <c r="U230"/>
      <c r="V230"/>
      <c r="AC230" s="285"/>
      <c r="AE230"/>
    </row>
    <row r="231" spans="1:31" x14ac:dyDescent="0.2">
      <c r="A231" s="33"/>
      <c r="B231" s="1"/>
      <c r="C231" s="45" t="s">
        <v>121</v>
      </c>
      <c r="D231" s="43"/>
      <c r="E231" s="43"/>
      <c r="F231" s="148">
        <f>SUM(G231:K231)</f>
        <v>0</v>
      </c>
      <c r="G231" s="718">
        <f>IF(ISERROR(SUMIF($B$69:$B$75,1,$O$69:$O$75)/$AA$3),0,(SUMIF($B$69:$B$75,1,$O$69:$O$75)/$AA$3))+IF(ISERROR(SUMIF($B$69:$B$75,2,$O$69:$O$75)/$AA$5),0,(SUMIF($B$69:$B$75,2,$O$69:$O$75)/$AA$5))</f>
        <v>0</v>
      </c>
      <c r="H231" s="718">
        <f>IF(ISERROR(SUMIF($B$69:$B$75,1,$AA$69:$AA$75)/$AA$3),0,(SUMIF($B$69:$B$75,1,$AA$69:$AA$75)/$AA$3))+IF(ISERROR(SUMIF($B$69:$B$75,2,$AA$69:$AA$75)/$AA$5),0,(SUMIF($B$69:$B$75,2,$AA$69:$AA$75)/$AA$5))</f>
        <v>0</v>
      </c>
      <c r="I231" s="718">
        <f>IF(ISERROR(SUMIF($B$69:$B$75,1,$AJ$69:$AJ$75)/$AA$3),0,(SUMIF($B$69:$B$75,1,$AJ$69:$AJ$75)/$AA$3))+IF(ISERROR(SUMIF($B$69:$B$75,2,$AJ$69:$AJ$75)/$AA$5),0,(SUMIF($B$69:$B$75,2,$AJ$69:$AJ$75)/$AA$5))</f>
        <v>0</v>
      </c>
      <c r="J231" s="718">
        <f>IF(ISERROR(SUMIF($B$69:$B$75,1,$AS$69:$AS$75)/$AA$3),0,(SUMIF($B$69:$B$75,1,$AS$69:$AS$75)/$AA$3))+IF(ISERROR(SUMIF($B$69:$B$75,2,$AS$69:$AS$75)/$AA$5),0,(SUMIF($B$69:$B$75,2,$AS$69:$AS$75)/$AA$5))</f>
        <v>0</v>
      </c>
      <c r="K231" s="718">
        <f>IF(ISERROR(SUMIF($B$69:$B$75,1,$BB$69:$BB$75)/$AA$3),0,(SUMIF($B$69:$B$75,1,$BB$69:$BB$75)/$AA$3))+IF(ISERROR(SUMIF($B$69:$B$75,2,$BB$69:$BB$75)/$AA$5),0,(SUMIF($B$69:$B$75,2,$BB$69:$BB$75)/$AA$5))</f>
        <v>0</v>
      </c>
      <c r="O231" s="59"/>
      <c r="Q231"/>
      <c r="R231" s="16"/>
      <c r="S231" s="16"/>
      <c r="T231" s="285"/>
      <c r="U231"/>
      <c r="V231"/>
      <c r="AC231" s="285"/>
      <c r="AE231"/>
    </row>
    <row r="232" spans="1:31" x14ac:dyDescent="0.2">
      <c r="A232" s="33"/>
      <c r="B232" s="1"/>
      <c r="C232" s="1244" t="s">
        <v>122</v>
      </c>
      <c r="D232" s="43"/>
      <c r="E232" s="43"/>
      <c r="F232" s="148">
        <f t="shared" ref="F232:K232" si="49">+F231-F230</f>
        <v>0</v>
      </c>
      <c r="G232" s="148">
        <f t="shared" si="49"/>
        <v>0</v>
      </c>
      <c r="H232" s="149">
        <f t="shared" si="49"/>
        <v>0</v>
      </c>
      <c r="I232" s="149">
        <f t="shared" si="49"/>
        <v>0</v>
      </c>
      <c r="J232" s="149">
        <f t="shared" si="49"/>
        <v>0</v>
      </c>
      <c r="K232" s="149">
        <f t="shared" si="49"/>
        <v>0</v>
      </c>
      <c r="O232" s="59"/>
      <c r="Q232"/>
      <c r="R232" s="16"/>
      <c r="S232" s="16"/>
      <c r="T232" s="285"/>
      <c r="U232"/>
      <c r="V232"/>
      <c r="AC232" s="285"/>
      <c r="AE232"/>
    </row>
    <row r="233" spans="1:31" x14ac:dyDescent="0.2">
      <c r="A233" s="33"/>
      <c r="B233" s="1"/>
      <c r="C233" s="1244" t="s">
        <v>123</v>
      </c>
      <c r="D233" s="43"/>
      <c r="E233" s="43"/>
      <c r="F233" s="171">
        <f t="shared" ref="F233:K233" si="50">IF(F230=0,0,F232/F230)</f>
        <v>0</v>
      </c>
      <c r="G233" s="171">
        <f t="shared" si="50"/>
        <v>0</v>
      </c>
      <c r="H233" s="1352">
        <f t="shared" si="50"/>
        <v>0</v>
      </c>
      <c r="I233" s="1352">
        <f t="shared" si="50"/>
        <v>0</v>
      </c>
      <c r="J233" s="1352">
        <f t="shared" si="50"/>
        <v>0</v>
      </c>
      <c r="K233" s="1352">
        <f t="shared" si="50"/>
        <v>0</v>
      </c>
      <c r="O233" s="59"/>
      <c r="Q233"/>
      <c r="R233" s="16"/>
      <c r="S233" s="16"/>
      <c r="T233" s="285"/>
      <c r="U233"/>
      <c r="V233"/>
      <c r="AC233" s="285"/>
      <c r="AE233"/>
    </row>
    <row r="234" spans="1:31" x14ac:dyDescent="0.2">
      <c r="A234" s="33"/>
      <c r="B234" s="1"/>
      <c r="C234" s="45"/>
      <c r="D234" s="43"/>
      <c r="E234" s="43"/>
      <c r="F234" s="148"/>
      <c r="G234" s="148"/>
      <c r="H234" s="149"/>
      <c r="I234" s="149"/>
      <c r="J234" s="149"/>
      <c r="K234" s="149"/>
      <c r="O234" s="59"/>
      <c r="Q234"/>
      <c r="R234" s="16"/>
      <c r="S234" s="16"/>
      <c r="T234" s="285"/>
      <c r="U234"/>
      <c r="V234"/>
      <c r="AC234" s="285"/>
      <c r="AE234"/>
    </row>
    <row r="235" spans="1:31" x14ac:dyDescent="0.2">
      <c r="A235" s="33" t="str">
        <f>+A77</f>
        <v>A</v>
      </c>
      <c r="B235" s="1"/>
      <c r="C235" s="45" t="str">
        <f>+C77</f>
        <v>Direct Output Support Costs</v>
      </c>
      <c r="D235" s="43">
        <f>+D77</f>
        <v>0</v>
      </c>
      <c r="E235" s="43">
        <f>+E77</f>
        <v>0</v>
      </c>
      <c r="F235" s="148"/>
      <c r="G235" s="148"/>
      <c r="H235" s="149"/>
      <c r="I235" s="149"/>
      <c r="J235" s="149"/>
      <c r="K235" s="149"/>
      <c r="O235" s="59"/>
      <c r="Q235"/>
      <c r="R235" s="16"/>
      <c r="S235" s="16"/>
      <c r="T235" s="285"/>
      <c r="U235"/>
      <c r="V235"/>
      <c r="AC235" s="285"/>
      <c r="AE235"/>
    </row>
    <row r="236" spans="1:31" x14ac:dyDescent="0.2">
      <c r="A236" s="33"/>
      <c r="B236" s="1"/>
      <c r="C236" s="45" t="s">
        <v>120</v>
      </c>
      <c r="D236" s="43"/>
      <c r="E236" s="43"/>
      <c r="F236" s="148">
        <f>SUM(G236:K236)</f>
        <v>0</v>
      </c>
      <c r="G236" s="148">
        <f>' Original Budget Template'!G171</f>
        <v>0</v>
      </c>
      <c r="H236" s="149">
        <f>' Original Budget Template'!H171</f>
        <v>0</v>
      </c>
      <c r="I236" s="149">
        <f>' Original Budget Template'!I171</f>
        <v>0</v>
      </c>
      <c r="J236" s="149">
        <f>' Original Budget Template'!J171</f>
        <v>0</v>
      </c>
      <c r="K236" s="149">
        <f>' Original Budget Template'!K171</f>
        <v>0</v>
      </c>
      <c r="O236" s="59"/>
      <c r="Q236"/>
      <c r="R236" s="16"/>
      <c r="S236" s="16"/>
      <c r="T236" s="285"/>
      <c r="U236"/>
      <c r="V236"/>
      <c r="AC236" s="285"/>
      <c r="AE236"/>
    </row>
    <row r="237" spans="1:31" x14ac:dyDescent="0.2">
      <c r="A237" s="33"/>
      <c r="B237" s="1"/>
      <c r="C237" s="45" t="s">
        <v>121</v>
      </c>
      <c r="D237" s="43"/>
      <c r="E237" s="43"/>
      <c r="F237" s="148">
        <f>SUM(G237:K237)</f>
        <v>0</v>
      </c>
      <c r="G237" s="718">
        <f>IF(ISERROR(SUMIF($B$77:$B$83,1,$O$77:$O$83)/$AA$3),0,(SUMIF($B$77:$B$83,1,$O$77:$O$83)/$AA$3))+IF(ISERROR(SUMIF($B$77:$B$83,2,$O$77:$O$83)/$AA$5),0,(SUMIF($B$77:$B$83,2,$O$77:$O$83)/$AA$5))</f>
        <v>0</v>
      </c>
      <c r="H237" s="718">
        <f>IF(ISERROR(SUMIF($B$77:$B$83,1,$AA$77:$AA$83)/$AA$3),0,(SUMIF($B$77:$B$83,1,$AA$77:$AA$83)/$AA$3))+IF(ISERROR(SUMIF($B$77:$B$83,2,$AA$77:$AA$83)/$AA$5),0,(SUMIF($B$77:$B$83,2,$AA$77:$AA$83)/$AA$5))</f>
        <v>0</v>
      </c>
      <c r="I237" s="718">
        <f>IF(ISERROR(SUMIF($B$77:$B$83,1,$AJ$77:$AJ$83)/$AA$3),0,(SUMIF($B$77:$B$83,1,$AJ$77:$AJ$83)/$AA$3))+IF(ISERROR(SUMIF($B$77:$B$83,2,$AJ$77:$AJ$83)/$AA$5),0,(SUMIF($B$77:$B$83,2,$AJ$77:$AJ$83)/$AA$5))</f>
        <v>0</v>
      </c>
      <c r="J237" s="718">
        <f>IF(ISERROR(SUMIF($B$77:$B$83,1,$AS$77:$AS$83)/$AA$3),0,(SUMIF($B$77:$B$83,1,$AS$77:$AS$83)/$AA$3))+IF(ISERROR(SUMIF($B$77:$B$83,2,$AS$77:$AS$83)/$AA$5),0,(SUMIF($B$77:$B$83,2,$AS$77:$AS$83)/$AA$5))</f>
        <v>0</v>
      </c>
      <c r="K237" s="718">
        <f>IF(ISERROR(SUMIF($B$77:$B$83,1,$BB$77:$BB$83)/$AA$3),0,(SUMIF($B$77:$B$83,1,$BB$77:$BB$83)/$AA$3))+IF(ISERROR(SUMIF($B$77:$B$83,2,$BB$77:$BB$83)/$AA$5),0,(SUMIF($B$77:$B$83,2,$BB$77:$BB$83)/$AA$5))</f>
        <v>0</v>
      </c>
      <c r="O237" s="59"/>
      <c r="Q237"/>
      <c r="R237" s="16"/>
      <c r="S237" s="16"/>
      <c r="T237" s="285"/>
      <c r="U237"/>
      <c r="V237"/>
      <c r="AC237" s="285"/>
      <c r="AE237"/>
    </row>
    <row r="238" spans="1:31" x14ac:dyDescent="0.2">
      <c r="A238" s="33"/>
      <c r="B238" s="1"/>
      <c r="C238" s="1244" t="s">
        <v>122</v>
      </c>
      <c r="D238" s="43"/>
      <c r="E238" s="43"/>
      <c r="F238" s="148">
        <f t="shared" ref="F238:K238" si="51">+F237-F236</f>
        <v>0</v>
      </c>
      <c r="G238" s="148">
        <f>+G237-G236</f>
        <v>0</v>
      </c>
      <c r="H238" s="148">
        <f t="shared" si="51"/>
        <v>0</v>
      </c>
      <c r="I238" s="148">
        <f t="shared" si="51"/>
        <v>0</v>
      </c>
      <c r="J238" s="148">
        <f t="shared" si="51"/>
        <v>0</v>
      </c>
      <c r="K238" s="148">
        <f t="shared" si="51"/>
        <v>0</v>
      </c>
      <c r="O238" s="59"/>
      <c r="Q238"/>
      <c r="R238" s="16"/>
      <c r="S238" s="16"/>
      <c r="T238" s="285"/>
      <c r="U238"/>
      <c r="V238"/>
      <c r="AC238" s="285"/>
      <c r="AE238"/>
    </row>
    <row r="239" spans="1:31" x14ac:dyDescent="0.2">
      <c r="A239" s="33"/>
      <c r="B239" s="1"/>
      <c r="C239" s="1244" t="s">
        <v>123</v>
      </c>
      <c r="D239" s="43"/>
      <c r="E239" s="43"/>
      <c r="F239" s="171">
        <f t="shared" ref="F239:K239" si="52">IF(F236=0,0,F238/F236)</f>
        <v>0</v>
      </c>
      <c r="G239" s="171">
        <f t="shared" si="52"/>
        <v>0</v>
      </c>
      <c r="H239" s="171">
        <f t="shared" si="52"/>
        <v>0</v>
      </c>
      <c r="I239" s="171">
        <f t="shared" si="52"/>
        <v>0</v>
      </c>
      <c r="J239" s="171">
        <f t="shared" si="52"/>
        <v>0</v>
      </c>
      <c r="K239" s="171">
        <f t="shared" si="52"/>
        <v>0</v>
      </c>
      <c r="O239" s="59"/>
      <c r="Q239"/>
      <c r="R239" s="16"/>
      <c r="S239" s="16"/>
      <c r="T239" s="285"/>
      <c r="U239"/>
      <c r="V239"/>
      <c r="AC239" s="285"/>
      <c r="AE239"/>
    </row>
    <row r="240" spans="1:31" x14ac:dyDescent="0.2">
      <c r="A240" s="33"/>
      <c r="B240" s="1"/>
      <c r="C240" s="45"/>
      <c r="D240" s="43"/>
      <c r="E240" s="43"/>
      <c r="F240" s="148"/>
      <c r="G240" s="148"/>
      <c r="H240" s="148"/>
      <c r="I240" s="148"/>
      <c r="J240" s="148"/>
      <c r="K240" s="148"/>
      <c r="O240" s="59"/>
      <c r="Q240"/>
      <c r="R240" s="16"/>
      <c r="S240" s="16"/>
      <c r="T240" s="285"/>
      <c r="U240"/>
      <c r="V240"/>
      <c r="AC240" s="285"/>
      <c r="AE240"/>
    </row>
    <row r="241" spans="1:31" x14ac:dyDescent="0.2">
      <c r="A241" s="33" t="str">
        <f>+A89</f>
        <v>B</v>
      </c>
      <c r="B241" s="1"/>
      <c r="C241" s="184" t="s">
        <v>194</v>
      </c>
      <c r="D241" s="43">
        <f>+D89</f>
        <v>0</v>
      </c>
      <c r="E241" s="43">
        <f>+E89</f>
        <v>0</v>
      </c>
      <c r="F241" s="148"/>
      <c r="G241" s="148"/>
      <c r="H241" s="148"/>
      <c r="I241" s="148"/>
      <c r="J241" s="148"/>
      <c r="K241" s="148"/>
      <c r="O241" s="59"/>
      <c r="Q241"/>
      <c r="R241" s="16"/>
      <c r="S241" s="16"/>
      <c r="T241" s="285"/>
      <c r="U241"/>
      <c r="V241"/>
      <c r="AC241" s="285"/>
      <c r="AE241"/>
    </row>
    <row r="242" spans="1:31" x14ac:dyDescent="0.2">
      <c r="A242" s="33"/>
      <c r="B242" s="1"/>
      <c r="C242" s="45" t="s">
        <v>120</v>
      </c>
      <c r="D242" s="43"/>
      <c r="E242" s="43"/>
      <c r="F242" s="148">
        <f>SUM(G242:K242)</f>
        <v>0</v>
      </c>
      <c r="G242" s="148">
        <f>' Original Budget Template'!G173</f>
        <v>0</v>
      </c>
      <c r="H242" s="148">
        <f>' Original Budget Template'!H173</f>
        <v>0</v>
      </c>
      <c r="I242" s="148">
        <f>' Original Budget Template'!I173</f>
        <v>0</v>
      </c>
      <c r="J242" s="148">
        <f>' Original Budget Template'!J173</f>
        <v>0</v>
      </c>
      <c r="K242" s="148">
        <f>' Original Budget Template'!K173</f>
        <v>0</v>
      </c>
      <c r="O242" s="59"/>
      <c r="Q242"/>
      <c r="R242" s="16"/>
      <c r="S242" s="16"/>
      <c r="T242" s="285"/>
      <c r="U242"/>
      <c r="V242"/>
      <c r="AC242" s="285"/>
      <c r="AE242"/>
    </row>
    <row r="243" spans="1:31" x14ac:dyDescent="0.2">
      <c r="A243" s="33"/>
      <c r="B243" s="1"/>
      <c r="C243" s="45" t="s">
        <v>121</v>
      </c>
      <c r="D243" s="43"/>
      <c r="E243" s="43"/>
      <c r="F243" s="148">
        <f>SUM(G243:K243)</f>
        <v>0</v>
      </c>
      <c r="G243" s="148">
        <f>+O98</f>
        <v>0</v>
      </c>
      <c r="H243" s="149">
        <f>+AA98</f>
        <v>0</v>
      </c>
      <c r="I243" s="149">
        <f>+AJ98</f>
        <v>0</v>
      </c>
      <c r="J243" s="148">
        <f>AS98</f>
        <v>0</v>
      </c>
      <c r="K243" s="148">
        <f>BB98</f>
        <v>0</v>
      </c>
      <c r="O243" s="59"/>
      <c r="Q243"/>
      <c r="R243" s="16"/>
      <c r="S243" s="16"/>
      <c r="T243" s="285"/>
      <c r="U243"/>
      <c r="V243"/>
      <c r="AC243" s="285"/>
      <c r="AE243"/>
    </row>
    <row r="244" spans="1:31" x14ac:dyDescent="0.2">
      <c r="A244" s="33"/>
      <c r="B244" s="1"/>
      <c r="C244" s="1244" t="s">
        <v>122</v>
      </c>
      <c r="D244" s="43"/>
      <c r="E244" s="43"/>
      <c r="F244" s="148">
        <f t="shared" ref="F244:K244" si="53">+F243-F242</f>
        <v>0</v>
      </c>
      <c r="G244" s="148">
        <f t="shared" si="53"/>
        <v>0</v>
      </c>
      <c r="H244" s="148">
        <f t="shared" si="53"/>
        <v>0</v>
      </c>
      <c r="I244" s="148">
        <f t="shared" si="53"/>
        <v>0</v>
      </c>
      <c r="J244" s="148">
        <f t="shared" si="53"/>
        <v>0</v>
      </c>
      <c r="K244" s="148">
        <f t="shared" si="53"/>
        <v>0</v>
      </c>
      <c r="O244" s="59"/>
      <c r="Q244"/>
      <c r="R244" s="16"/>
      <c r="S244" s="16"/>
      <c r="T244" s="285"/>
      <c r="U244"/>
      <c r="V244"/>
      <c r="AC244" s="285"/>
      <c r="AE244"/>
    </row>
    <row r="245" spans="1:31" x14ac:dyDescent="0.2">
      <c r="A245" s="33"/>
      <c r="B245" s="1"/>
      <c r="C245" s="1244" t="s">
        <v>123</v>
      </c>
      <c r="D245" s="43"/>
      <c r="E245" s="43"/>
      <c r="F245" s="171">
        <f t="shared" ref="F245:K245" si="54">IF(F242=0,0,F244/F242)</f>
        <v>0</v>
      </c>
      <c r="G245" s="171">
        <f t="shared" si="54"/>
        <v>0</v>
      </c>
      <c r="H245" s="171">
        <f t="shared" si="54"/>
        <v>0</v>
      </c>
      <c r="I245" s="171">
        <f t="shared" si="54"/>
        <v>0</v>
      </c>
      <c r="J245" s="171">
        <f t="shared" si="54"/>
        <v>0</v>
      </c>
      <c r="K245" s="171">
        <f t="shared" si="54"/>
        <v>0</v>
      </c>
      <c r="O245" s="59"/>
      <c r="Q245"/>
      <c r="R245" s="16"/>
      <c r="S245" s="16"/>
      <c r="T245" s="285"/>
      <c r="U245"/>
      <c r="V245"/>
      <c r="AC245" s="285"/>
      <c r="AE245"/>
    </row>
    <row r="246" spans="1:31" x14ac:dyDescent="0.2">
      <c r="A246" s="33"/>
      <c r="B246" s="1"/>
      <c r="C246" s="45"/>
      <c r="D246" s="43"/>
      <c r="E246" s="43"/>
      <c r="F246" s="148"/>
      <c r="G246" s="148"/>
      <c r="H246" s="148"/>
      <c r="I246" s="148"/>
      <c r="J246" s="148"/>
      <c r="K246" s="148"/>
      <c r="O246" s="59"/>
      <c r="Q246"/>
      <c r="R246" s="16"/>
      <c r="S246" s="16"/>
      <c r="T246" s="285"/>
      <c r="U246"/>
      <c r="V246"/>
      <c r="AC246" s="285"/>
      <c r="AE246"/>
    </row>
    <row r="247" spans="1:31" x14ac:dyDescent="0.2">
      <c r="A247" s="33" t="str">
        <f>+A101</f>
        <v>C</v>
      </c>
      <c r="B247" s="1"/>
      <c r="C247" s="184" t="s">
        <v>209</v>
      </c>
      <c r="D247" s="43">
        <f>+D101</f>
        <v>0</v>
      </c>
      <c r="E247" s="43">
        <f>+E101</f>
        <v>0</v>
      </c>
      <c r="F247" s="148"/>
      <c r="G247" s="148"/>
      <c r="H247" s="148"/>
      <c r="I247" s="148"/>
      <c r="J247" s="148"/>
      <c r="K247" s="148"/>
      <c r="O247" s="59"/>
      <c r="Q247"/>
      <c r="R247" s="16"/>
      <c r="S247" s="16"/>
      <c r="T247" s="285"/>
      <c r="U247"/>
      <c r="V247"/>
      <c r="AC247" s="285"/>
      <c r="AE247"/>
    </row>
    <row r="248" spans="1:31" x14ac:dyDescent="0.2">
      <c r="A248" s="33"/>
      <c r="B248" s="1"/>
      <c r="C248" s="45" t="s">
        <v>120</v>
      </c>
      <c r="D248" s="43"/>
      <c r="E248" s="43"/>
      <c r="F248" s="148">
        <f>SUM(G248:K248)</f>
        <v>0</v>
      </c>
      <c r="G248" s="148">
        <f>' Original Budget Template'!G175</f>
        <v>0</v>
      </c>
      <c r="H248" s="148">
        <f>' Original Budget Template'!H175</f>
        <v>0</v>
      </c>
      <c r="I248" s="148">
        <f>' Original Budget Template'!I175</f>
        <v>0</v>
      </c>
      <c r="J248" s="148">
        <f>' Original Budget Template'!J175</f>
        <v>0</v>
      </c>
      <c r="K248" s="148">
        <f>' Original Budget Template'!K175</f>
        <v>0</v>
      </c>
      <c r="O248" s="59"/>
      <c r="Q248"/>
      <c r="R248" s="16"/>
      <c r="S248" s="16"/>
      <c r="T248" s="285"/>
      <c r="U248"/>
      <c r="V248"/>
      <c r="AC248" s="285"/>
      <c r="AE248"/>
    </row>
    <row r="249" spans="1:31" x14ac:dyDescent="0.2">
      <c r="A249" s="33"/>
      <c r="B249" s="1"/>
      <c r="C249" s="45" t="s">
        <v>121</v>
      </c>
      <c r="D249" s="43"/>
      <c r="E249" s="43"/>
      <c r="F249" s="148">
        <f>SUM(G249:K249)</f>
        <v>0</v>
      </c>
      <c r="G249" s="148">
        <f>+O101</f>
        <v>0</v>
      </c>
      <c r="H249" s="149">
        <f>+AA101</f>
        <v>0</v>
      </c>
      <c r="I249" s="149">
        <f>+AJ101</f>
        <v>0</v>
      </c>
      <c r="J249" s="148">
        <f>AS101</f>
        <v>0</v>
      </c>
      <c r="K249" s="148">
        <f>BB101</f>
        <v>0</v>
      </c>
      <c r="O249" s="59"/>
      <c r="Q249"/>
      <c r="R249" s="16"/>
      <c r="S249" s="16"/>
      <c r="T249" s="285"/>
      <c r="U249"/>
      <c r="V249"/>
      <c r="AC249" s="285"/>
      <c r="AE249"/>
    </row>
    <row r="250" spans="1:31" x14ac:dyDescent="0.2">
      <c r="A250" s="33"/>
      <c r="B250" s="1"/>
      <c r="C250" s="1244" t="s">
        <v>122</v>
      </c>
      <c r="D250" s="43"/>
      <c r="E250" s="43"/>
      <c r="F250" s="148">
        <f t="shared" ref="F250:K250" si="55">+F249-F248</f>
        <v>0</v>
      </c>
      <c r="G250" s="148">
        <f t="shared" si="55"/>
        <v>0</v>
      </c>
      <c r="H250" s="148">
        <f t="shared" si="55"/>
        <v>0</v>
      </c>
      <c r="I250" s="148">
        <f t="shared" si="55"/>
        <v>0</v>
      </c>
      <c r="J250" s="148">
        <f t="shared" si="55"/>
        <v>0</v>
      </c>
      <c r="K250" s="148">
        <f t="shared" si="55"/>
        <v>0</v>
      </c>
      <c r="O250" s="59"/>
      <c r="Q250"/>
      <c r="R250" s="16"/>
      <c r="S250" s="16"/>
      <c r="T250" s="285"/>
      <c r="U250"/>
      <c r="V250"/>
      <c r="AC250" s="285"/>
      <c r="AE250"/>
    </row>
    <row r="251" spans="1:31" x14ac:dyDescent="0.2">
      <c r="A251" s="33"/>
      <c r="B251" s="1"/>
      <c r="C251" s="1244" t="s">
        <v>123</v>
      </c>
      <c r="D251" s="43"/>
      <c r="E251" s="43"/>
      <c r="F251" s="171">
        <f t="shared" ref="F251:K251" si="56">IF(F248=0,0,F250/F248)</f>
        <v>0</v>
      </c>
      <c r="G251" s="171">
        <f t="shared" si="56"/>
        <v>0</v>
      </c>
      <c r="H251" s="171">
        <f t="shared" si="56"/>
        <v>0</v>
      </c>
      <c r="I251" s="171">
        <f t="shared" si="56"/>
        <v>0</v>
      </c>
      <c r="J251" s="171">
        <f t="shared" si="56"/>
        <v>0</v>
      </c>
      <c r="K251" s="171">
        <f t="shared" si="56"/>
        <v>0</v>
      </c>
      <c r="O251" s="59"/>
      <c r="Q251"/>
      <c r="R251" s="16"/>
      <c r="S251" s="16"/>
      <c r="T251" s="285"/>
      <c r="U251"/>
      <c r="V251"/>
      <c r="AC251" s="285"/>
      <c r="AE251"/>
    </row>
    <row r="252" spans="1:31" x14ac:dyDescent="0.2">
      <c r="A252" s="33"/>
      <c r="B252" s="1"/>
      <c r="C252" s="45"/>
      <c r="D252" s="43"/>
      <c r="E252" s="43"/>
      <c r="F252" s="148"/>
      <c r="G252" s="148"/>
      <c r="H252" s="148"/>
      <c r="I252" s="148"/>
      <c r="J252" s="148"/>
      <c r="K252" s="148"/>
      <c r="O252" s="59"/>
      <c r="Q252"/>
      <c r="R252" s="16"/>
      <c r="S252" s="16"/>
      <c r="T252" s="285"/>
      <c r="U252"/>
      <c r="V252"/>
      <c r="AC252" s="285"/>
      <c r="AE252"/>
    </row>
    <row r="253" spans="1:31" x14ac:dyDescent="0.2">
      <c r="A253" s="33"/>
      <c r="B253" s="1"/>
      <c r="C253" s="45" t="s">
        <v>208</v>
      </c>
      <c r="D253" s="43"/>
      <c r="E253" s="43"/>
      <c r="F253" s="148"/>
      <c r="G253" s="148"/>
      <c r="H253" s="148"/>
      <c r="I253" s="148"/>
      <c r="J253" s="148"/>
      <c r="K253" s="148"/>
      <c r="O253" s="59"/>
      <c r="Q253"/>
      <c r="R253" s="16"/>
      <c r="S253" s="16"/>
      <c r="T253" s="285"/>
      <c r="U253"/>
      <c r="V253"/>
      <c r="AC253" s="285"/>
      <c r="AE253"/>
    </row>
    <row r="254" spans="1:31" x14ac:dyDescent="0.2">
      <c r="A254" s="33"/>
      <c r="B254" s="1"/>
      <c r="C254" s="45" t="s">
        <v>120</v>
      </c>
      <c r="D254" s="43"/>
      <c r="E254" s="43"/>
      <c r="F254" s="148">
        <f>SUM(G254:K254)</f>
        <v>0</v>
      </c>
      <c r="G254" s="148">
        <f>+' Original Budget Template'!L118</f>
        <v>0</v>
      </c>
      <c r="H254" s="148">
        <f>' Original Budget Template'!R118</f>
        <v>0</v>
      </c>
      <c r="I254" s="148">
        <f>' Original Budget Template'!X118</f>
        <v>0</v>
      </c>
      <c r="J254" s="148">
        <f>' Original Budget Template'!AD118</f>
        <v>0</v>
      </c>
      <c r="K254" s="148">
        <f>' Original Budget Template'!AJ118</f>
        <v>0</v>
      </c>
      <c r="O254" s="59"/>
      <c r="Q254"/>
      <c r="R254" s="16"/>
      <c r="S254" s="16"/>
      <c r="T254" s="285"/>
      <c r="U254"/>
      <c r="V254"/>
      <c r="AC254" s="285"/>
      <c r="AE254"/>
    </row>
    <row r="255" spans="1:31" x14ac:dyDescent="0.2">
      <c r="A255" s="33"/>
      <c r="B255" s="1"/>
      <c r="C255" s="45" t="s">
        <v>121</v>
      </c>
      <c r="D255" s="43"/>
      <c r="E255" s="43"/>
      <c r="F255" s="148">
        <f>SUM(G255:K255)</f>
        <v>0</v>
      </c>
      <c r="G255" s="148">
        <f>+O118</f>
        <v>0</v>
      </c>
      <c r="H255" s="149">
        <f>+AA118</f>
        <v>0</v>
      </c>
      <c r="I255" s="149">
        <f>+AJ118</f>
        <v>0</v>
      </c>
      <c r="J255" s="148">
        <f>AS118</f>
        <v>0</v>
      </c>
      <c r="K255" s="148">
        <f>BB118</f>
        <v>0</v>
      </c>
      <c r="O255" s="59"/>
      <c r="Q255"/>
      <c r="R255" s="16"/>
      <c r="S255" s="16"/>
      <c r="T255" s="285"/>
      <c r="U255"/>
      <c r="V255"/>
      <c r="AC255" s="285"/>
      <c r="AE255"/>
    </row>
    <row r="256" spans="1:31" x14ac:dyDescent="0.2">
      <c r="A256" s="33"/>
      <c r="B256" s="1"/>
      <c r="C256" s="1244" t="s">
        <v>122</v>
      </c>
      <c r="D256" s="43"/>
      <c r="E256" s="43"/>
      <c r="F256" s="148">
        <f t="shared" ref="F256:K256" si="57">+F255-F254</f>
        <v>0</v>
      </c>
      <c r="G256" s="148">
        <f t="shared" si="57"/>
        <v>0</v>
      </c>
      <c r="H256" s="148">
        <f t="shared" si="57"/>
        <v>0</v>
      </c>
      <c r="I256" s="148">
        <f t="shared" si="57"/>
        <v>0</v>
      </c>
      <c r="J256" s="148">
        <f t="shared" si="57"/>
        <v>0</v>
      </c>
      <c r="K256" s="148">
        <f t="shared" si="57"/>
        <v>0</v>
      </c>
      <c r="O256" s="59"/>
      <c r="Q256"/>
      <c r="R256" s="16"/>
      <c r="S256" s="16"/>
      <c r="T256" s="285"/>
      <c r="U256"/>
      <c r="V256"/>
      <c r="AC256" s="285"/>
      <c r="AE256"/>
    </row>
    <row r="257" spans="1:31" x14ac:dyDescent="0.2">
      <c r="A257" s="33"/>
      <c r="B257" s="1"/>
      <c r="C257" s="1244" t="s">
        <v>123</v>
      </c>
      <c r="D257" s="43"/>
      <c r="E257" s="43"/>
      <c r="F257" s="171">
        <f t="shared" ref="F257:K257" si="58">IF(F254=0,0,F256/F254)</f>
        <v>0</v>
      </c>
      <c r="G257" s="171">
        <f t="shared" si="58"/>
        <v>0</v>
      </c>
      <c r="H257" s="171">
        <f t="shared" si="58"/>
        <v>0</v>
      </c>
      <c r="I257" s="171">
        <f t="shared" si="58"/>
        <v>0</v>
      </c>
      <c r="J257" s="171">
        <f t="shared" si="58"/>
        <v>0</v>
      </c>
      <c r="K257" s="171">
        <f t="shared" si="58"/>
        <v>0</v>
      </c>
      <c r="O257" s="59"/>
      <c r="Q257"/>
      <c r="R257" s="16"/>
      <c r="S257" s="16"/>
      <c r="T257" s="285"/>
      <c r="U257"/>
      <c r="V257"/>
      <c r="AC257" s="285"/>
      <c r="AE257"/>
    </row>
    <row r="258" spans="1:31" x14ac:dyDescent="0.2">
      <c r="A258" s="33"/>
      <c r="B258" s="1"/>
      <c r="C258" s="45"/>
      <c r="D258" s="43"/>
      <c r="E258" s="43"/>
      <c r="F258" s="148"/>
      <c r="G258" s="148"/>
      <c r="H258" s="148"/>
      <c r="I258" s="148"/>
      <c r="J258" s="148"/>
      <c r="K258" s="148"/>
      <c r="O258" s="59"/>
      <c r="Q258"/>
      <c r="R258" s="16"/>
      <c r="S258" s="16"/>
      <c r="T258" s="285"/>
      <c r="U258"/>
      <c r="V258"/>
      <c r="AC258" s="285"/>
      <c r="AE258"/>
    </row>
    <row r="259" spans="1:31" x14ac:dyDescent="0.2">
      <c r="A259" s="33"/>
      <c r="B259" s="1"/>
      <c r="C259" s="45"/>
      <c r="D259" s="43"/>
      <c r="E259" s="43"/>
      <c r="F259" s="148"/>
      <c r="G259" s="148"/>
      <c r="H259" s="148"/>
      <c r="I259" s="148"/>
      <c r="J259" s="148"/>
      <c r="K259" s="148"/>
      <c r="O259" s="59"/>
      <c r="Q259"/>
      <c r="R259" s="16"/>
      <c r="S259" s="16"/>
      <c r="T259" s="285"/>
      <c r="U259"/>
      <c r="V259"/>
      <c r="AC259" s="285"/>
      <c r="AE259"/>
    </row>
    <row r="260" spans="1:31" x14ac:dyDescent="0.2">
      <c r="A260" s="33"/>
      <c r="B260" s="1"/>
      <c r="C260" s="1245" t="s">
        <v>88</v>
      </c>
      <c r="D260" s="170"/>
      <c r="E260" s="175" t="s">
        <v>60</v>
      </c>
      <c r="F260" s="148"/>
      <c r="G260" s="148"/>
      <c r="H260" s="148"/>
      <c r="I260" s="148"/>
      <c r="J260" s="148"/>
      <c r="K260" s="148"/>
      <c r="O260" s="59"/>
      <c r="Q260"/>
      <c r="R260" s="16"/>
      <c r="S260" s="16"/>
      <c r="T260" s="285"/>
      <c r="U260"/>
      <c r="V260"/>
      <c r="AC260" s="285"/>
      <c r="AE260"/>
    </row>
    <row r="261" spans="1:31" x14ac:dyDescent="0.2">
      <c r="A261" s="33"/>
      <c r="B261" s="1"/>
      <c r="C261" s="1244" t="s">
        <v>120</v>
      </c>
      <c r="D261" s="43"/>
      <c r="E261" s="43"/>
      <c r="F261" s="148">
        <f>SUM(G261:K261)</f>
        <v>0</v>
      </c>
      <c r="G261" s="148">
        <f t="shared" ref="G261:K262" si="59">SUM(G182,G188,G194,G200,G206,G212,G218,G224,G230,G236,G242,G248,-G254)</f>
        <v>0</v>
      </c>
      <c r="H261" s="148">
        <f t="shared" si="59"/>
        <v>0</v>
      </c>
      <c r="I261" s="148">
        <f t="shared" si="59"/>
        <v>0</v>
      </c>
      <c r="J261" s="148">
        <f t="shared" si="59"/>
        <v>0</v>
      </c>
      <c r="K261" s="148">
        <f t="shared" si="59"/>
        <v>0</v>
      </c>
      <c r="L261" s="167"/>
      <c r="P261" s="59"/>
      <c r="Q261"/>
      <c r="S261" s="16"/>
      <c r="U261"/>
      <c r="V261"/>
      <c r="AC261" s="285"/>
      <c r="AE261"/>
    </row>
    <row r="262" spans="1:31" x14ac:dyDescent="0.2">
      <c r="A262" s="33"/>
      <c r="B262" s="1"/>
      <c r="C262" s="1244" t="s">
        <v>121</v>
      </c>
      <c r="D262" s="43"/>
      <c r="E262" s="43"/>
      <c r="F262" s="148">
        <f>SUM(G262:K262)</f>
        <v>0</v>
      </c>
      <c r="G262" s="148">
        <f>SUM(G183,G189,G195,G201,G207,G213,G219,G225,G231,G237,G243,G249,-G255)</f>
        <v>0</v>
      </c>
      <c r="H262" s="148">
        <f t="shared" si="59"/>
        <v>0</v>
      </c>
      <c r="I262" s="148">
        <f t="shared" si="59"/>
        <v>0</v>
      </c>
      <c r="J262" s="148">
        <f t="shared" si="59"/>
        <v>0</v>
      </c>
      <c r="K262" s="148">
        <f t="shared" si="59"/>
        <v>0</v>
      </c>
      <c r="L262" s="167"/>
      <c r="P262" s="59"/>
      <c r="Q262"/>
      <c r="S262" s="16"/>
      <c r="U262"/>
      <c r="V262"/>
      <c r="AC262" s="285"/>
      <c r="AE262"/>
    </row>
    <row r="263" spans="1:31" x14ac:dyDescent="0.2">
      <c r="A263" s="33"/>
      <c r="B263" s="1"/>
      <c r="C263" s="1244" t="s">
        <v>122</v>
      </c>
      <c r="D263" s="43"/>
      <c r="E263" s="43"/>
      <c r="F263" s="148">
        <f t="shared" ref="F263:K263" si="60">+F262-F261</f>
        <v>0</v>
      </c>
      <c r="G263" s="148">
        <f t="shared" si="60"/>
        <v>0</v>
      </c>
      <c r="H263" s="148">
        <f t="shared" si="60"/>
        <v>0</v>
      </c>
      <c r="I263" s="148">
        <f t="shared" si="60"/>
        <v>0</v>
      </c>
      <c r="J263" s="148">
        <f t="shared" si="60"/>
        <v>0</v>
      </c>
      <c r="K263" s="148">
        <f t="shared" si="60"/>
        <v>0</v>
      </c>
      <c r="L263" s="167"/>
      <c r="P263" s="59"/>
      <c r="Q263"/>
      <c r="S263" s="16"/>
      <c r="U263"/>
      <c r="V263"/>
      <c r="AC263" s="285"/>
      <c r="AE263"/>
    </row>
    <row r="264" spans="1:31" ht="13.5" thickBot="1" x14ac:dyDescent="0.25">
      <c r="A264" s="168"/>
      <c r="B264" s="1320"/>
      <c r="C264" s="1246" t="s">
        <v>123</v>
      </c>
      <c r="D264" s="169"/>
      <c r="E264" s="169"/>
      <c r="F264" s="172">
        <f t="shared" ref="F264:K264" si="61">IF(F261=0,0,F263/F261)</f>
        <v>0</v>
      </c>
      <c r="G264" s="172">
        <f t="shared" si="61"/>
        <v>0</v>
      </c>
      <c r="H264" s="172">
        <f t="shared" si="61"/>
        <v>0</v>
      </c>
      <c r="I264" s="172">
        <f t="shared" si="61"/>
        <v>0</v>
      </c>
      <c r="J264" s="172">
        <f t="shared" si="61"/>
        <v>0</v>
      </c>
      <c r="K264" s="172">
        <f t="shared" si="61"/>
        <v>0</v>
      </c>
      <c r="L264" s="167"/>
      <c r="P264" s="59"/>
      <c r="Q264"/>
      <c r="S264" s="16"/>
      <c r="U264"/>
      <c r="V264"/>
      <c r="AC264" s="285"/>
      <c r="AE264"/>
    </row>
    <row r="265" spans="1:31" ht="13.5" thickTop="1" x14ac:dyDescent="0.2"/>
  </sheetData>
  <sheetProtection sheet="1" objects="1" scenarios="1" formatCells="0" formatColumns="0" formatRows="0" insertColumns="0" insertRows="0" deleteColumns="0" deleteRows="0"/>
  <mergeCells count="34">
    <mergeCell ref="F150:F152"/>
    <mergeCell ref="D150:E152"/>
    <mergeCell ref="A174:M174"/>
    <mergeCell ref="A9:A11"/>
    <mergeCell ref="E146:G146"/>
    <mergeCell ref="G9:G11"/>
    <mergeCell ref="B9:B11"/>
    <mergeCell ref="A177:A178"/>
    <mergeCell ref="C150:C152"/>
    <mergeCell ref="C177:C178"/>
    <mergeCell ref="G150:G152"/>
    <mergeCell ref="F177:F178"/>
    <mergeCell ref="G177:K177"/>
    <mergeCell ref="D177:D178"/>
    <mergeCell ref="E177:E178"/>
    <mergeCell ref="H150:H152"/>
    <mergeCell ref="AN9:AQ9"/>
    <mergeCell ref="AW9:AZ9"/>
    <mergeCell ref="V9:Y9"/>
    <mergeCell ref="E9:E11"/>
    <mergeCell ref="F9:F11"/>
    <mergeCell ref="AE9:AH9"/>
    <mergeCell ref="H9:H11"/>
    <mergeCell ref="I9:I11"/>
    <mergeCell ref="AI3:AK3"/>
    <mergeCell ref="AI5:AK5"/>
    <mergeCell ref="C114:D114"/>
    <mergeCell ref="C115:D115"/>
    <mergeCell ref="C116:D116"/>
    <mergeCell ref="C117:D117"/>
    <mergeCell ref="C109:E109"/>
    <mergeCell ref="C108:E108"/>
    <mergeCell ref="C9:C11"/>
    <mergeCell ref="D9:D11"/>
  </mergeCells>
  <phoneticPr fontId="12" type="noConversion"/>
  <pageMargins left="0.49" right="0.75" top="0.33" bottom="0.23" header="0.27" footer="0.17"/>
  <pageSetup paperSize="8" scale="37" orientation="landscape" r:id="rId1"/>
  <headerFooter alignWithMargins="0">
    <oddFooter>&amp;LTemplate Annual Workplan for outputs-based GFA&amp;R&amp;F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BA287"/>
  <sheetViews>
    <sheetView zoomScale="70" zoomScaleNormal="70" zoomScaleSheetLayoutView="80" workbookViewId="0"/>
  </sheetViews>
  <sheetFormatPr defaultRowHeight="12.75" outlineLevelRow="1" x14ac:dyDescent="0.2"/>
  <cols>
    <col min="1" max="2" width="5.28515625" customWidth="1"/>
    <col min="3" max="3" width="51" style="46" customWidth="1"/>
    <col min="4" max="4" width="13.42578125" bestFit="1" customWidth="1"/>
    <col min="5" max="5" width="14.7109375" customWidth="1"/>
    <col min="6" max="6" width="13.85546875" customWidth="1"/>
    <col min="7" max="7" width="13.7109375" customWidth="1"/>
    <col min="8" max="8" width="13" customWidth="1"/>
    <col min="9" max="9" width="14" customWidth="1"/>
    <col min="10" max="10" width="13.42578125" customWidth="1"/>
    <col min="11" max="11" width="12.85546875" customWidth="1"/>
    <col min="12" max="12" width="11.140625" customWidth="1"/>
    <col min="13" max="13" width="11" customWidth="1"/>
    <col min="14" max="14" width="12.7109375" customWidth="1"/>
    <col min="15" max="15" width="12" customWidth="1"/>
    <col min="16" max="16" width="13.28515625" customWidth="1"/>
    <col min="17" max="17" width="10.140625" style="59" customWidth="1"/>
    <col min="18" max="18" width="11.140625" customWidth="1"/>
    <col min="19" max="19" width="10.28515625" customWidth="1"/>
    <col min="20" max="21" width="16.5703125" style="16" customWidth="1"/>
    <col min="22" max="22" width="11.28515625" style="285" customWidth="1"/>
    <col min="23" max="23" width="11.7109375" customWidth="1"/>
    <col min="24" max="24" width="11.5703125" customWidth="1"/>
    <col min="25" max="25" width="12.85546875" customWidth="1"/>
    <col min="26" max="26" width="14.5703125" customWidth="1"/>
    <col min="27" max="27" width="13.85546875" customWidth="1"/>
    <col min="28" max="29" width="9.42578125" customWidth="1"/>
    <col min="30" max="30" width="19.140625" customWidth="1"/>
    <col min="31" max="31" width="11.28515625" style="285" customWidth="1"/>
    <col min="32" max="32" width="11.85546875" customWidth="1"/>
    <col min="33" max="34" width="12.140625" customWidth="1"/>
    <col min="35" max="35" width="13.140625" customWidth="1"/>
    <col min="36" max="36" width="11.28515625" customWidth="1"/>
    <col min="37" max="38" width="9.42578125" customWidth="1"/>
    <col min="39" max="39" width="19.140625" customWidth="1"/>
    <col min="40" max="40" width="11.28515625" customWidth="1"/>
    <col min="41" max="41" width="11.85546875" customWidth="1"/>
    <col min="42" max="43" width="9.28515625" customWidth="1"/>
    <col min="44" max="44" width="14.85546875" customWidth="1"/>
    <col min="45" max="45" width="12.7109375" customWidth="1"/>
    <col min="46" max="47" width="9.42578125" customWidth="1"/>
    <col min="48" max="48" width="19.140625" customWidth="1"/>
    <col min="49" max="49" width="11.28515625" customWidth="1"/>
    <col min="50" max="50" width="11.85546875" customWidth="1"/>
    <col min="51" max="52" width="9.28515625" customWidth="1"/>
    <col min="53" max="53" width="19.85546875" customWidth="1"/>
  </cols>
  <sheetData>
    <row r="1" spans="1:52" s="9" customFormat="1" ht="27.75" customHeight="1" x14ac:dyDescent="0.2">
      <c r="C1" s="576" t="s">
        <v>235</v>
      </c>
      <c r="E1" s="10"/>
      <c r="Q1" s="55"/>
      <c r="R1" s="14"/>
      <c r="T1" s="14"/>
      <c r="V1" s="14"/>
      <c r="AE1" s="14"/>
      <c r="AN1" s="14"/>
      <c r="AW1" s="14"/>
    </row>
    <row r="2" spans="1:52" s="9" customFormat="1" ht="11.1" customHeight="1" x14ac:dyDescent="0.2">
      <c r="C2" s="8"/>
      <c r="E2" s="10"/>
      <c r="F2" s="10"/>
      <c r="G2" s="10"/>
      <c r="H2" s="88"/>
      <c r="I2" s="10"/>
      <c r="J2" s="10"/>
      <c r="K2" s="10"/>
      <c r="M2" s="14"/>
      <c r="N2" s="14"/>
      <c r="Q2" s="14"/>
      <c r="R2" s="14"/>
      <c r="S2" s="90"/>
      <c r="V2" s="475"/>
      <c r="W2" s="14"/>
      <c r="X2" s="14"/>
      <c r="AC2" s="14"/>
      <c r="AD2" s="14"/>
      <c r="AE2" s="475"/>
      <c r="AM2" s="104"/>
    </row>
    <row r="3" spans="1:52" s="9" customFormat="1" ht="27.75" customHeight="1" x14ac:dyDescent="0.2">
      <c r="C3" s="185">
        <f>' Original Budget Template'!D3</f>
        <v>0</v>
      </c>
      <c r="E3" s="10"/>
      <c r="Q3" s="48" t="s">
        <v>2</v>
      </c>
      <c r="R3" s="190"/>
      <c r="Z3" s="1261" t="s">
        <v>350</v>
      </c>
      <c r="AA3" s="978">
        <v>1</v>
      </c>
      <c r="AC3" s="1310" t="s">
        <v>354</v>
      </c>
      <c r="AE3" s="14"/>
      <c r="AF3" s="14"/>
      <c r="AG3" s="189">
        <f>+' Original Budget Template'!AG3</f>
        <v>0</v>
      </c>
      <c r="AH3" s="1310" t="s">
        <v>356</v>
      </c>
      <c r="AI3" s="1523"/>
      <c r="AJ3" s="1524"/>
      <c r="AK3" s="1525"/>
      <c r="AN3" s="14"/>
      <c r="AW3" s="14"/>
    </row>
    <row r="4" spans="1:52" s="9" customFormat="1" ht="11.1" customHeight="1" x14ac:dyDescent="0.2">
      <c r="E4" s="10"/>
      <c r="F4" s="10"/>
      <c r="G4" s="10"/>
      <c r="H4" s="88"/>
      <c r="I4" s="10"/>
      <c r="J4" s="10"/>
      <c r="K4" s="10"/>
      <c r="M4" s="14"/>
      <c r="N4" s="14"/>
      <c r="Q4" s="90"/>
      <c r="R4" s="94"/>
      <c r="S4" s="94"/>
      <c r="T4" s="90"/>
      <c r="U4" s="90"/>
      <c r="V4" s="90"/>
      <c r="W4" s="95"/>
      <c r="X4" s="96"/>
      <c r="Y4" s="90"/>
      <c r="Z4" s="90"/>
      <c r="AA4" s="90"/>
      <c r="AB4" s="90"/>
      <c r="AC4" s="94"/>
      <c r="AD4" s="94"/>
      <c r="AE4" s="90"/>
      <c r="AF4" s="90"/>
      <c r="AG4" s="90"/>
      <c r="AH4" s="90"/>
      <c r="AI4" s="90"/>
      <c r="AJ4" s="90"/>
      <c r="AK4" s="90"/>
      <c r="AM4" s="104"/>
    </row>
    <row r="5" spans="1:52" s="9" customFormat="1" ht="27.75" customHeight="1" x14ac:dyDescent="0.2">
      <c r="C5" s="185" t="str">
        <f>IF(' Original Budget Template'!AG5="",' Original Budget Template'!D5&amp;" prepared in "&amp;' Original Budget Template'!AG3,' Original Budget Template'!D5&amp;" prepared in "&amp;' Original Budget Template'!AG3&amp;" and "&amp;' Original Budget Template'!AG5)</f>
        <v xml:space="preserve"> prepared in </v>
      </c>
      <c r="E5" s="10"/>
      <c r="Q5" s="48" t="s">
        <v>3</v>
      </c>
      <c r="R5" s="191"/>
      <c r="T5" s="90"/>
      <c r="U5" s="90"/>
      <c r="V5" s="90"/>
      <c r="W5" s="95"/>
      <c r="X5" s="96"/>
      <c r="Y5" s="90"/>
      <c r="Z5" s="1261" t="s">
        <v>351</v>
      </c>
      <c r="AA5" s="978">
        <v>1</v>
      </c>
      <c r="AB5" s="90"/>
      <c r="AC5" s="1310" t="s">
        <v>355</v>
      </c>
      <c r="AE5" s="14"/>
      <c r="AF5" s="14"/>
      <c r="AG5" s="189">
        <f>+' Original Budget Template'!AG5</f>
        <v>0</v>
      </c>
      <c r="AH5" s="1310" t="s">
        <v>356</v>
      </c>
      <c r="AI5" s="1526"/>
      <c r="AJ5" s="1527"/>
      <c r="AK5" s="1528"/>
      <c r="AN5" s="14"/>
      <c r="AW5" s="14"/>
    </row>
    <row r="6" spans="1:52" s="9" customFormat="1" ht="14.25" customHeight="1" x14ac:dyDescent="0.2">
      <c r="C6" s="1227"/>
      <c r="E6" s="10"/>
      <c r="Q6" s="55"/>
      <c r="R6" s="14"/>
      <c r="T6" s="14"/>
      <c r="V6" s="14"/>
      <c r="AE6" s="14"/>
      <c r="AN6" s="14"/>
      <c r="AW6" s="14"/>
    </row>
    <row r="7" spans="1:52" s="9" customFormat="1" ht="15.75" customHeight="1" thickBot="1" x14ac:dyDescent="0.25">
      <c r="C7" s="1227"/>
      <c r="E7" s="10"/>
      <c r="Q7" s="55"/>
      <c r="R7" s="14"/>
      <c r="T7" s="14"/>
      <c r="V7" s="14"/>
      <c r="AE7" s="14"/>
      <c r="AN7" s="14"/>
      <c r="AW7" s="14"/>
    </row>
    <row r="8" spans="1:52" s="9" customFormat="1" ht="24" customHeight="1" thickBot="1" x14ac:dyDescent="0.25">
      <c r="A8" s="1062" t="s">
        <v>321</v>
      </c>
      <c r="B8" s="1063"/>
      <c r="C8" s="1228"/>
      <c r="D8" s="1063"/>
      <c r="E8" s="1064"/>
      <c r="F8" s="1024" t="s">
        <v>322</v>
      </c>
      <c r="G8" s="1025"/>
      <c r="H8" s="1026"/>
      <c r="I8" s="1027"/>
      <c r="J8" s="1092" t="s">
        <v>323</v>
      </c>
      <c r="K8" s="1093"/>
      <c r="L8" s="1094"/>
      <c r="M8" s="1095"/>
      <c r="N8" s="1095"/>
      <c r="O8" s="1095"/>
      <c r="P8" s="1095"/>
      <c r="Q8" s="1095"/>
      <c r="R8" s="1095"/>
      <c r="S8" s="1094"/>
      <c r="T8" s="1094"/>
      <c r="U8" s="1094"/>
      <c r="V8" s="1094"/>
      <c r="W8" s="1094"/>
      <c r="X8" s="1094"/>
      <c r="Y8" s="1151"/>
      <c r="Z8" s="1118" t="s">
        <v>332</v>
      </c>
      <c r="AA8" s="1119"/>
      <c r="AB8" s="1119"/>
      <c r="AC8" s="1119"/>
      <c r="AD8" s="1120"/>
      <c r="AE8" s="1121"/>
      <c r="AF8" s="1121"/>
      <c r="AG8" s="1159"/>
      <c r="AH8" s="1159"/>
      <c r="AI8" s="1159"/>
      <c r="AJ8" s="1159"/>
      <c r="AK8" s="1159"/>
      <c r="AL8" s="1159"/>
      <c r="AM8" s="1159"/>
      <c r="AN8" s="1159"/>
      <c r="AO8" s="1159"/>
      <c r="AP8" s="1159"/>
      <c r="AQ8" s="1159"/>
      <c r="AR8" s="1159"/>
      <c r="AS8" s="1159"/>
      <c r="AT8" s="1159"/>
      <c r="AU8" s="1159"/>
      <c r="AV8" s="1159"/>
      <c r="AW8" s="1159"/>
      <c r="AX8" s="1159"/>
      <c r="AY8" s="1159"/>
      <c r="AZ8" s="1160"/>
    </row>
    <row r="9" spans="1:52" ht="12.75" customHeight="1" x14ac:dyDescent="0.2">
      <c r="A9" s="1572" t="s">
        <v>324</v>
      </c>
      <c r="B9" s="1551" t="s">
        <v>353</v>
      </c>
      <c r="C9" s="1573" t="s">
        <v>325</v>
      </c>
      <c r="D9" s="1574" t="s">
        <v>81</v>
      </c>
      <c r="E9" s="1575" t="s">
        <v>82</v>
      </c>
      <c r="F9" s="1576" t="s">
        <v>190</v>
      </c>
      <c r="G9" s="1577" t="s">
        <v>187</v>
      </c>
      <c r="H9" s="1577" t="s">
        <v>189</v>
      </c>
      <c r="I9" s="1578" t="s">
        <v>188</v>
      </c>
      <c r="J9" s="1152" t="s">
        <v>326</v>
      </c>
      <c r="K9" s="979" t="s">
        <v>326</v>
      </c>
      <c r="L9" s="980"/>
      <c r="M9" s="980"/>
      <c r="N9" s="981" t="s">
        <v>54</v>
      </c>
      <c r="O9" s="981"/>
      <c r="P9" s="981"/>
      <c r="Q9" s="981"/>
      <c r="R9" s="981"/>
      <c r="S9" s="982" t="s">
        <v>327</v>
      </c>
      <c r="T9" s="980"/>
      <c r="U9" s="980"/>
      <c r="V9" s="986"/>
      <c r="W9" s="987"/>
      <c r="X9" s="1010" t="s">
        <v>335</v>
      </c>
      <c r="Y9" s="1153" t="s">
        <v>335</v>
      </c>
      <c r="Z9" s="1579" t="s">
        <v>336</v>
      </c>
      <c r="AA9" s="1569"/>
      <c r="AB9" s="1569"/>
      <c r="AC9" s="1569"/>
      <c r="AD9" s="1011" t="s">
        <v>328</v>
      </c>
      <c r="AE9" s="1012" t="s">
        <v>329</v>
      </c>
      <c r="AF9" s="998"/>
      <c r="AG9" s="999"/>
      <c r="AH9" s="1011" t="s">
        <v>328</v>
      </c>
      <c r="AI9" s="1568" t="s">
        <v>101</v>
      </c>
      <c r="AJ9" s="1569"/>
      <c r="AK9" s="1569"/>
      <c r="AL9" s="1569"/>
      <c r="AM9" s="996" t="s">
        <v>91</v>
      </c>
      <c r="AN9" s="997" t="s">
        <v>91</v>
      </c>
      <c r="AO9" s="998"/>
      <c r="AP9" s="999"/>
      <c r="AQ9" s="996" t="s">
        <v>91</v>
      </c>
      <c r="AR9" s="1568" t="s">
        <v>102</v>
      </c>
      <c r="AS9" s="1569"/>
      <c r="AT9" s="1569"/>
      <c r="AU9" s="1569"/>
      <c r="AV9" s="996" t="s">
        <v>92</v>
      </c>
      <c r="AW9" s="997" t="s">
        <v>92</v>
      </c>
      <c r="AX9" s="998"/>
      <c r="AY9" s="999"/>
      <c r="AZ9" s="1000" t="s">
        <v>92</v>
      </c>
    </row>
    <row r="10" spans="1:52" ht="25.5" customHeight="1" x14ac:dyDescent="0.2">
      <c r="A10" s="1572"/>
      <c r="B10" s="1552"/>
      <c r="C10" s="1552"/>
      <c r="D10" s="1550"/>
      <c r="E10" s="1538"/>
      <c r="F10" s="1540"/>
      <c r="G10" s="1543"/>
      <c r="H10" s="1543"/>
      <c r="I10" s="1545"/>
      <c r="J10" s="1099" t="s">
        <v>330</v>
      </c>
      <c r="K10" s="989" t="s">
        <v>53</v>
      </c>
      <c r="L10" s="990"/>
      <c r="M10" s="990"/>
      <c r="N10" s="989" t="s">
        <v>330</v>
      </c>
      <c r="O10" s="1264" t="s">
        <v>83</v>
      </c>
      <c r="P10" s="1264" t="s">
        <v>84</v>
      </c>
      <c r="Q10" s="1264" t="s">
        <v>85</v>
      </c>
      <c r="R10" s="1264" t="s">
        <v>86</v>
      </c>
      <c r="S10" s="989" t="s">
        <v>53</v>
      </c>
      <c r="T10" s="990"/>
      <c r="U10" s="990"/>
      <c r="V10" s="990" t="s">
        <v>17</v>
      </c>
      <c r="W10" s="990" t="s">
        <v>17</v>
      </c>
      <c r="X10" s="990"/>
      <c r="Y10" s="993"/>
      <c r="Z10" s="1124" t="s">
        <v>83</v>
      </c>
      <c r="AA10" s="1002" t="s">
        <v>84</v>
      </c>
      <c r="AB10" s="1002" t="s">
        <v>85</v>
      </c>
      <c r="AC10" s="1002" t="s">
        <v>86</v>
      </c>
      <c r="AD10" s="1003"/>
      <c r="AE10" s="1004"/>
      <c r="AF10" s="1005" t="s">
        <v>19</v>
      </c>
      <c r="AG10" s="1005" t="s">
        <v>19</v>
      </c>
      <c r="AH10" s="1003"/>
      <c r="AI10" s="1001" t="s">
        <v>83</v>
      </c>
      <c r="AJ10" s="1002" t="s">
        <v>84</v>
      </c>
      <c r="AK10" s="1002" t="s">
        <v>85</v>
      </c>
      <c r="AL10" s="1002" t="s">
        <v>86</v>
      </c>
      <c r="AM10" s="1003"/>
      <c r="AN10" s="1004"/>
      <c r="AO10" s="1005" t="s">
        <v>19</v>
      </c>
      <c r="AP10" s="1005" t="s">
        <v>19</v>
      </c>
      <c r="AQ10" s="1003"/>
      <c r="AR10" s="1001" t="s">
        <v>83</v>
      </c>
      <c r="AS10" s="1002" t="s">
        <v>84</v>
      </c>
      <c r="AT10" s="1002" t="s">
        <v>85</v>
      </c>
      <c r="AU10" s="1002" t="s">
        <v>86</v>
      </c>
      <c r="AV10" s="1003"/>
      <c r="AW10" s="1004"/>
      <c r="AX10" s="1005" t="s">
        <v>19</v>
      </c>
      <c r="AY10" s="1005" t="s">
        <v>19</v>
      </c>
      <c r="AZ10" s="1006"/>
    </row>
    <row r="11" spans="1:52" ht="114.75" x14ac:dyDescent="0.2">
      <c r="A11" s="1572"/>
      <c r="B11" s="1552"/>
      <c r="C11" s="1552"/>
      <c r="D11" s="1550"/>
      <c r="E11" s="1538"/>
      <c r="F11" s="1540"/>
      <c r="G11" s="1543"/>
      <c r="H11" s="1543"/>
      <c r="I11" s="1545"/>
      <c r="J11" s="1099" t="s">
        <v>75</v>
      </c>
      <c r="K11" s="989" t="s">
        <v>75</v>
      </c>
      <c r="L11" s="990" t="s">
        <v>23</v>
      </c>
      <c r="M11" s="990" t="s">
        <v>24</v>
      </c>
      <c r="N11" s="1013" t="s">
        <v>193</v>
      </c>
      <c r="O11" s="1268" t="str">
        <f>+' Original Budget Template'!H11</f>
        <v>July to Sept</v>
      </c>
      <c r="P11" s="1268" t="str">
        <f>+' Original Budget Template'!I11</f>
        <v>Oct to Dec</v>
      </c>
      <c r="Q11" s="1268" t="str">
        <f>+' Original Budget Template'!J11</f>
        <v>Jan to Mar</v>
      </c>
      <c r="R11" s="1268" t="str">
        <f>+' Original Budget Template'!K11</f>
        <v>Apr to Jun</v>
      </c>
      <c r="S11" s="1271" t="s">
        <v>75</v>
      </c>
      <c r="T11" s="990" t="s">
        <v>23</v>
      </c>
      <c r="U11" s="990" t="s">
        <v>24</v>
      </c>
      <c r="V11" s="995" t="s">
        <v>26</v>
      </c>
      <c r="W11" s="995" t="s">
        <v>27</v>
      </c>
      <c r="X11" s="989" t="s">
        <v>331</v>
      </c>
      <c r="Y11" s="993" t="s">
        <v>333</v>
      </c>
      <c r="Z11" s="1225" t="str">
        <f>+' Original Budget Template'!T11</f>
        <v>July to Sept</v>
      </c>
      <c r="AA11" s="1224" t="str">
        <f>+' Original Budget Template'!U11</f>
        <v>Oct to Dec</v>
      </c>
      <c r="AB11" s="1224" t="str">
        <f>+' Original Budget Template'!V11</f>
        <v>Jan to Mar</v>
      </c>
      <c r="AC11" s="1224" t="str">
        <f>+' Original Budget Template'!W11</f>
        <v>Apr to Jun</v>
      </c>
      <c r="AD11" s="1003" t="s">
        <v>337</v>
      </c>
      <c r="AE11" s="1004" t="s">
        <v>39</v>
      </c>
      <c r="AF11" s="1009" t="s">
        <v>26</v>
      </c>
      <c r="AG11" s="1009" t="s">
        <v>27</v>
      </c>
      <c r="AH11" s="1003" t="s">
        <v>334</v>
      </c>
      <c r="AI11" s="1226" t="str">
        <f>+Z11</f>
        <v>July to Sept</v>
      </c>
      <c r="AJ11" s="1224" t="str">
        <f>+AA11</f>
        <v>Oct to Dec</v>
      </c>
      <c r="AK11" s="1224" t="str">
        <f>+AB11</f>
        <v>Jan to Mar</v>
      </c>
      <c r="AL11" s="1224" t="str">
        <f>+AC11</f>
        <v>Apr to Jun</v>
      </c>
      <c r="AM11" s="1007" t="s">
        <v>103</v>
      </c>
      <c r="AN11" s="1008" t="s">
        <v>104</v>
      </c>
      <c r="AO11" s="1009" t="s">
        <v>26</v>
      </c>
      <c r="AP11" s="1009" t="s">
        <v>27</v>
      </c>
      <c r="AQ11" s="1003" t="s">
        <v>334</v>
      </c>
      <c r="AR11" s="1226" t="str">
        <f>+AI11</f>
        <v>July to Sept</v>
      </c>
      <c r="AS11" s="1224" t="str">
        <f>+AJ11</f>
        <v>Oct to Dec</v>
      </c>
      <c r="AT11" s="1224" t="str">
        <f>+AK11</f>
        <v>Jan to Mar</v>
      </c>
      <c r="AU11" s="1224" t="str">
        <f>+AL11</f>
        <v>Apr to Jun</v>
      </c>
      <c r="AV11" s="1007" t="s">
        <v>105</v>
      </c>
      <c r="AW11" s="1008" t="s">
        <v>106</v>
      </c>
      <c r="AX11" s="1009" t="s">
        <v>26</v>
      </c>
      <c r="AY11" s="1009" t="s">
        <v>27</v>
      </c>
      <c r="AZ11" s="1006" t="s">
        <v>334</v>
      </c>
    </row>
    <row r="12" spans="1:52" ht="14.25" x14ac:dyDescent="0.2">
      <c r="A12" s="885" t="s">
        <v>264</v>
      </c>
      <c r="B12" s="1290"/>
      <c r="C12" s="934" t="s">
        <v>265</v>
      </c>
      <c r="D12" s="6"/>
      <c r="E12" s="1065"/>
      <c r="F12" s="1028"/>
      <c r="G12" s="28"/>
      <c r="H12" s="28"/>
      <c r="I12" s="1029"/>
      <c r="J12" s="1102"/>
      <c r="K12" s="25"/>
      <c r="L12" s="76"/>
      <c r="M12" s="76"/>
      <c r="N12" s="25"/>
      <c r="O12" s="1265"/>
      <c r="P12" s="1265"/>
      <c r="Q12" s="1265"/>
      <c r="R12" s="1265"/>
      <c r="S12" s="25"/>
      <c r="T12" s="76"/>
      <c r="U12" s="76"/>
      <c r="V12" s="78"/>
      <c r="W12" s="78"/>
      <c r="X12" s="25"/>
      <c r="Y12" s="908"/>
      <c r="Z12" s="1161"/>
      <c r="AA12" s="5"/>
      <c r="AB12" s="5"/>
      <c r="AC12" s="5"/>
      <c r="AD12" s="25"/>
      <c r="AE12" s="15"/>
      <c r="AF12" s="480"/>
      <c r="AG12" s="480"/>
      <c r="AH12" s="25"/>
      <c r="AI12" s="5"/>
      <c r="AJ12" s="5"/>
      <c r="AK12" s="5"/>
      <c r="AL12" s="5"/>
      <c r="AM12" s="25"/>
      <c r="AN12" s="15"/>
      <c r="AO12" s="78"/>
      <c r="AP12" s="78"/>
      <c r="AQ12" s="25"/>
      <c r="AR12" s="5"/>
      <c r="AS12" s="5"/>
      <c r="AT12" s="5"/>
      <c r="AU12" s="5"/>
      <c r="AV12" s="25"/>
      <c r="AW12" s="15"/>
      <c r="AX12" s="480"/>
      <c r="AY12" s="480"/>
      <c r="AZ12" s="908"/>
    </row>
    <row r="13" spans="1:52" s="475" customFormat="1" x14ac:dyDescent="0.2">
      <c r="A13" s="909">
        <f>' Original Budget Template'!A13</f>
        <v>1</v>
      </c>
      <c r="B13" s="1311">
        <f>' Original Budget Template'!B13</f>
        <v>2</v>
      </c>
      <c r="C13" s="935" t="str">
        <f>' Original Budget Template'!C13</f>
        <v>Description (Output 1)</v>
      </c>
      <c r="D13" s="410">
        <f>' Original Budget Template'!D13</f>
        <v>0</v>
      </c>
      <c r="E13" s="1066">
        <f>' Original Budget Template'!E13</f>
        <v>0</v>
      </c>
      <c r="F13" s="1030">
        <f>SUM(F14:F19)</f>
        <v>0</v>
      </c>
      <c r="G13" s="464">
        <f>SUM(K13,S13,AE13,AN13,AW13)</f>
        <v>0</v>
      </c>
      <c r="H13" s="464">
        <f>' Original Budget Template'!G13</f>
        <v>0</v>
      </c>
      <c r="I13" s="1031">
        <f>SUM(I14:I19)</f>
        <v>0</v>
      </c>
      <c r="J13" s="1030">
        <f>+' Original Budget Template'!L13</f>
        <v>0</v>
      </c>
      <c r="K13" s="464">
        <f>SUM(K15:K19)</f>
        <v>0</v>
      </c>
      <c r="L13" s="465">
        <f>+K13-J13</f>
        <v>0</v>
      </c>
      <c r="M13" s="457">
        <f>IF(ISERROR(L13/J13),0,L13/J13)</f>
        <v>0</v>
      </c>
      <c r="N13" s="354">
        <f>SUM(N15:N18)</f>
        <v>0</v>
      </c>
      <c r="O13" s="1030">
        <f>SUM(O15:O19)</f>
        <v>0</v>
      </c>
      <c r="P13" s="1030">
        <f>SUM(P15:P19)</f>
        <v>0</v>
      </c>
      <c r="Q13" s="1030">
        <f>SUM(Q15:Q19)</f>
        <v>0</v>
      </c>
      <c r="R13" s="1030">
        <f>SUM(R15:R19)</f>
        <v>0</v>
      </c>
      <c r="S13" s="1030">
        <f>SUM(S15:S19)</f>
        <v>0</v>
      </c>
      <c r="T13" s="465">
        <f>+S13-N13</f>
        <v>0</v>
      </c>
      <c r="U13" s="457">
        <f>IF(ISERROR(T13/N13),0,T13/N13)</f>
        <v>0</v>
      </c>
      <c r="V13" s="472">
        <f>IF(ISERROR((+N13+J13)/F13),0,(+N13+J13)/F13)</f>
        <v>0</v>
      </c>
      <c r="W13" s="472">
        <f>IF(ISERROR((+S13+K13)/G13),0,(+S13+K13)/G13)</f>
        <v>0</v>
      </c>
      <c r="X13" s="466"/>
      <c r="Y13" s="1154"/>
      <c r="Z13" s="1126">
        <f>SUM(Z15:Z19)</f>
        <v>0</v>
      </c>
      <c r="AA13" s="619">
        <f>SUM(AA15:AA19)</f>
        <v>0</v>
      </c>
      <c r="AB13" s="619">
        <f>SUM(AB15:AB19)</f>
        <v>0</v>
      </c>
      <c r="AC13" s="619">
        <f>SUM(AC15:AC19)</f>
        <v>0</v>
      </c>
      <c r="AD13" s="464">
        <f>+' Original Budget Template'!X13</f>
        <v>0</v>
      </c>
      <c r="AE13" s="464">
        <f>SUM(AE15:AE18)</f>
        <v>0</v>
      </c>
      <c r="AF13" s="472">
        <f>IF(ISERROR((+AD13+N13+J13)/F13),0,(+AD13+N13+J13)/F13)</f>
        <v>0</v>
      </c>
      <c r="AG13" s="472">
        <f>IF(ISERROR((+AE13+K13+S13)/G13),0,(+AE13+K13+S13)/G13)</f>
        <v>0</v>
      </c>
      <c r="AH13" s="467"/>
      <c r="AI13" s="667">
        <f>SUM(AI15:AI19)</f>
        <v>0</v>
      </c>
      <c r="AJ13" s="668">
        <f>SUM(AJ15:AJ19)</f>
        <v>0</v>
      </c>
      <c r="AK13" s="668">
        <f>SUM(AK15:AK19)</f>
        <v>0</v>
      </c>
      <c r="AL13" s="668">
        <f>SUM(AL15:AL19)</f>
        <v>0</v>
      </c>
      <c r="AM13" s="464">
        <f>+' Original Budget Template'!AD13</f>
        <v>0</v>
      </c>
      <c r="AN13" s="464">
        <f>SUM(AN15:AN18)</f>
        <v>0</v>
      </c>
      <c r="AO13" s="472">
        <f>IF(ISERROR((+$AM13+$AD13+$N13+$J13)/$F13),0,(+$AM13+$AD13+$N13+$J13)/$F13)</f>
        <v>0</v>
      </c>
      <c r="AP13" s="472">
        <f>IF(ISERROR((+$AN13+$AE13+$S13+$K13)/$G13),0,(+$AN13+$AE13+$S13+$K13)/$G13)</f>
        <v>0</v>
      </c>
      <c r="AQ13" s="467"/>
      <c r="AR13" s="667">
        <f>SUM(AR15:AR19)</f>
        <v>0</v>
      </c>
      <c r="AS13" s="668">
        <f>SUM(AS15:AS19)</f>
        <v>0</v>
      </c>
      <c r="AT13" s="668">
        <f>SUM(AT15:AT19)</f>
        <v>0</v>
      </c>
      <c r="AU13" s="668">
        <f>SUM(AU15:AU19)</f>
        <v>0</v>
      </c>
      <c r="AV13" s="464">
        <f>+' Original Budget Template'!AJ13</f>
        <v>0</v>
      </c>
      <c r="AW13" s="464">
        <f>SUM(AW15:AW18)</f>
        <v>0</v>
      </c>
      <c r="AX13" s="472">
        <f>IF(ISERROR((+$AV13+$AM13+$AD13+$N13+$J13)/$F13),0,(+$AV13+$AM13+$AD13+$N13+$J13)/$F13)</f>
        <v>0</v>
      </c>
      <c r="AY13" s="472">
        <f>IF(ISERROR(($AW13+$AN13+$AE13+$S13+$K13)/$G13),0,($AW13+$AN13+$AE13+$S13+$K13)/$G13)</f>
        <v>0</v>
      </c>
      <c r="AZ13" s="910"/>
    </row>
    <row r="14" spans="1:52" ht="38.25" x14ac:dyDescent="0.2">
      <c r="A14" s="911"/>
      <c r="B14" s="1312"/>
      <c r="C14" s="944" t="str">
        <f>' Original Budget Template'!C14</f>
        <v>Under each sub-output, provide a detailed description of what resources will be used to deliver the outputs:</v>
      </c>
      <c r="D14" s="65"/>
      <c r="E14" s="1067"/>
      <c r="F14" s="1032"/>
      <c r="G14" s="436"/>
      <c r="H14" s="436"/>
      <c r="I14" s="1033"/>
      <c r="J14" s="1032"/>
      <c r="K14" s="437"/>
      <c r="L14" s="438"/>
      <c r="M14" s="458"/>
      <c r="N14" s="26"/>
      <c r="O14" s="437"/>
      <c r="P14" s="437"/>
      <c r="Q14" s="437"/>
      <c r="R14" s="437"/>
      <c r="S14" s="1032"/>
      <c r="T14" s="438"/>
      <c r="U14" s="458"/>
      <c r="V14" s="469"/>
      <c r="W14" s="469"/>
      <c r="X14" s="414"/>
      <c r="Y14" s="1155"/>
      <c r="Z14" s="1127"/>
      <c r="AA14" s="62"/>
      <c r="AB14" s="62"/>
      <c r="AC14" s="62"/>
      <c r="AD14" s="436"/>
      <c r="AE14" s="436"/>
      <c r="AF14" s="469"/>
      <c r="AG14" s="469"/>
      <c r="AH14" s="481"/>
      <c r="AI14" s="62"/>
      <c r="AJ14" s="62"/>
      <c r="AK14" s="62"/>
      <c r="AL14" s="62"/>
      <c r="AM14" s="436"/>
      <c r="AN14" s="436"/>
      <c r="AO14" s="469"/>
      <c r="AP14" s="469"/>
      <c r="AQ14" s="481"/>
      <c r="AR14" s="62"/>
      <c r="AS14" s="62"/>
      <c r="AT14" s="62"/>
      <c r="AU14" s="62"/>
      <c r="AV14" s="436"/>
      <c r="AW14" s="436"/>
      <c r="AX14" s="469"/>
      <c r="AY14" s="469"/>
      <c r="AZ14" s="912"/>
    </row>
    <row r="15" spans="1:52" x14ac:dyDescent="0.2">
      <c r="A15" s="913">
        <f>' Original Budget Template'!A15</f>
        <v>1.1000000000000001</v>
      </c>
      <c r="B15" s="4"/>
      <c r="C15" s="936" t="str">
        <f>' Original Budget Template'!C15</f>
        <v>Description - suboutputs/tasks/expense type</v>
      </c>
      <c r="D15" s="22"/>
      <c r="E15" s="1068"/>
      <c r="F15" s="1034">
        <f>+' Original Budget Template'!F15</f>
        <v>0</v>
      </c>
      <c r="G15" s="439">
        <f>SUM(K15,S15,AE15,AN15,AW15)</f>
        <v>0</v>
      </c>
      <c r="H15" s="439">
        <f>' Original Budget Template'!G15</f>
        <v>0</v>
      </c>
      <c r="I15" s="1035">
        <f>IF(ISERROR(IF($B$13=1,G15/$AA$3,G15/$AA$5)),0,(IF($B$13=1,G15/$AA$3,G15/$AA$5)))</f>
        <v>0</v>
      </c>
      <c r="J15" s="1034">
        <f>+' Original Budget Template'!L15</f>
        <v>0</v>
      </c>
      <c r="K15" s="536">
        <f>+'Progress Report - Yr 1 &amp; 9 mth'!O15</f>
        <v>0</v>
      </c>
      <c r="L15" s="441">
        <f>+K15-J15</f>
        <v>0</v>
      </c>
      <c r="M15" s="459">
        <f>IF(ISERROR(L15/J15),0,L15/J15)</f>
        <v>0</v>
      </c>
      <c r="N15" s="174">
        <f>+'Progress Report - Yr 1 &amp; 9 mth'!AA15</f>
        <v>0</v>
      </c>
      <c r="O15" s="440"/>
      <c r="P15" s="440"/>
      <c r="Q15" s="440"/>
      <c r="R15" s="440"/>
      <c r="S15" s="1034">
        <f>SUM(O15:R15)</f>
        <v>0</v>
      </c>
      <c r="T15" s="441">
        <f>+S15-N15</f>
        <v>0</v>
      </c>
      <c r="U15" s="459">
        <f>IF(ISERROR(T15/N15),0,T15/N15)</f>
        <v>0</v>
      </c>
      <c r="V15" s="469"/>
      <c r="W15" s="469"/>
      <c r="X15" s="589"/>
      <c r="Y15" s="914"/>
      <c r="Z15" s="1128">
        <f>+'Progress Report - Yr 1 &amp; 9 mth'!AE15</f>
        <v>0</v>
      </c>
      <c r="AA15" s="366">
        <f>+'Progress Report - Yr 1 &amp; 9 mth'!AF15</f>
        <v>0</v>
      </c>
      <c r="AB15" s="366">
        <f>+'Progress Report - Yr 1 &amp; 9 mth'!AG15</f>
        <v>0</v>
      </c>
      <c r="AC15" s="366">
        <f>+'Progress Report - Yr 1 &amp; 9 mth'!AH15</f>
        <v>0</v>
      </c>
      <c r="AD15" s="439">
        <f>+' Original Budget Template'!X15</f>
        <v>0</v>
      </c>
      <c r="AE15" s="439">
        <f>SUM(Z15:AC15)</f>
        <v>0</v>
      </c>
      <c r="AF15" s="469"/>
      <c r="AG15" s="469"/>
      <c r="AH15" s="589"/>
      <c r="AI15" s="366">
        <f>+' Original Budget Template'!Z15</f>
        <v>0</v>
      </c>
      <c r="AJ15" s="366">
        <f>+' Original Budget Template'!AA15</f>
        <v>0</v>
      </c>
      <c r="AK15" s="366">
        <f>+' Original Budget Template'!AB15</f>
        <v>0</v>
      </c>
      <c r="AL15" s="366">
        <f>+' Original Budget Template'!AC15</f>
        <v>0</v>
      </c>
      <c r="AM15" s="439">
        <f>+' Original Budget Template'!AD15</f>
        <v>0</v>
      </c>
      <c r="AN15" s="439">
        <f>SUM(AI15:AL15)</f>
        <v>0</v>
      </c>
      <c r="AO15" s="469"/>
      <c r="AP15" s="469"/>
      <c r="AQ15" s="589"/>
      <c r="AR15" s="366">
        <f>+' Original Budget Template'!AF15</f>
        <v>0</v>
      </c>
      <c r="AS15" s="366">
        <f>+' Original Budget Template'!AG15</f>
        <v>0</v>
      </c>
      <c r="AT15" s="366">
        <f>+' Original Budget Template'!AH15</f>
        <v>0</v>
      </c>
      <c r="AU15" s="366">
        <f>+' Original Budget Template'!AI15</f>
        <v>0</v>
      </c>
      <c r="AV15" s="439">
        <f>+' Original Budget Template'!AJ15</f>
        <v>0</v>
      </c>
      <c r="AW15" s="439">
        <f>SUM(AR15:AU15)</f>
        <v>0</v>
      </c>
      <c r="AX15" s="469"/>
      <c r="AY15" s="469"/>
      <c r="AZ15" s="914"/>
    </row>
    <row r="16" spans="1:52" x14ac:dyDescent="0.2">
      <c r="A16" s="913">
        <f>' Original Budget Template'!A16</f>
        <v>1.2</v>
      </c>
      <c r="B16" s="4"/>
      <c r="C16" s="936" t="str">
        <f>' Original Budget Template'!C16</f>
        <v>Description - suboutputs/tasks/expense type</v>
      </c>
      <c r="D16" s="22"/>
      <c r="E16" s="1068"/>
      <c r="F16" s="1034">
        <f>+' Original Budget Template'!F16</f>
        <v>0</v>
      </c>
      <c r="G16" s="439">
        <f>SUM(K16,S16,AE16,AN16,AW16)</f>
        <v>0</v>
      </c>
      <c r="H16" s="439">
        <f>' Original Budget Template'!G16</f>
        <v>0</v>
      </c>
      <c r="I16" s="1035">
        <f>IF(ISERROR(IF($B$13=1,G16/$AA$3,G16/$AA$5)),0,(IF($B$13=1,G16/$AA$3,G16/$AA$5)))</f>
        <v>0</v>
      </c>
      <c r="J16" s="1034">
        <f>+' Original Budget Template'!L16</f>
        <v>0</v>
      </c>
      <c r="K16" s="536">
        <f>+'Progress Report - Yr 1 &amp; 9 mth'!O16</f>
        <v>0</v>
      </c>
      <c r="L16" s="441">
        <f>+K16-J16</f>
        <v>0</v>
      </c>
      <c r="M16" s="459">
        <f>IF(ISERROR(L16/J16),0,L16/J16)</f>
        <v>0</v>
      </c>
      <c r="N16" s="174">
        <f>+'Progress Report - Yr 1 &amp; 9 mth'!AA16</f>
        <v>0</v>
      </c>
      <c r="O16" s="440"/>
      <c r="P16" s="440"/>
      <c r="Q16" s="440"/>
      <c r="R16" s="440"/>
      <c r="S16" s="1034">
        <f>SUM(O16:R16)</f>
        <v>0</v>
      </c>
      <c r="T16" s="441">
        <f>+S16-N16</f>
        <v>0</v>
      </c>
      <c r="U16" s="459">
        <f>IF(ISERROR(T16/N16),0,T16/N16)</f>
        <v>0</v>
      </c>
      <c r="V16" s="469"/>
      <c r="W16" s="469"/>
      <c r="X16" s="589"/>
      <c r="Y16" s="914"/>
      <c r="Z16" s="1128">
        <f>+'Progress Report - Yr 1 &amp; 9 mth'!AE16</f>
        <v>0</v>
      </c>
      <c r="AA16" s="366">
        <f>+'Progress Report - Yr 1 &amp; 9 mth'!AF16</f>
        <v>0</v>
      </c>
      <c r="AB16" s="366">
        <f>+'Progress Report - Yr 1 &amp; 9 mth'!AG16</f>
        <v>0</v>
      </c>
      <c r="AC16" s="366">
        <f>+'Progress Report - Yr 1 &amp; 9 mth'!AH16</f>
        <v>0</v>
      </c>
      <c r="AD16" s="439">
        <f>+' Original Budget Template'!X16</f>
        <v>0</v>
      </c>
      <c r="AE16" s="439">
        <f>SUM(Z16:AC16)</f>
        <v>0</v>
      </c>
      <c r="AF16" s="469"/>
      <c r="AG16" s="469"/>
      <c r="AH16" s="589"/>
      <c r="AI16" s="366">
        <f>+' Original Budget Template'!Z16</f>
        <v>0</v>
      </c>
      <c r="AJ16" s="366">
        <f>+' Original Budget Template'!AA16</f>
        <v>0</v>
      </c>
      <c r="AK16" s="366">
        <f>+' Original Budget Template'!AB16</f>
        <v>0</v>
      </c>
      <c r="AL16" s="366">
        <f>+' Original Budget Template'!AC16</f>
        <v>0</v>
      </c>
      <c r="AM16" s="439">
        <f>+' Original Budget Template'!AD16</f>
        <v>0</v>
      </c>
      <c r="AN16" s="439">
        <f>SUM(AI16:AL16)</f>
        <v>0</v>
      </c>
      <c r="AO16" s="469"/>
      <c r="AP16" s="469"/>
      <c r="AQ16" s="589"/>
      <c r="AR16" s="366">
        <f>+' Original Budget Template'!AF16</f>
        <v>0</v>
      </c>
      <c r="AS16" s="366">
        <f>+' Original Budget Template'!AG16</f>
        <v>0</v>
      </c>
      <c r="AT16" s="366">
        <f>+' Original Budget Template'!AH16</f>
        <v>0</v>
      </c>
      <c r="AU16" s="366">
        <f>+' Original Budget Template'!AI16</f>
        <v>0</v>
      </c>
      <c r="AV16" s="439">
        <f>+' Original Budget Template'!AJ16</f>
        <v>0</v>
      </c>
      <c r="AW16" s="439">
        <f>SUM(AR16:AU16)</f>
        <v>0</v>
      </c>
      <c r="AX16" s="469"/>
      <c r="AY16" s="469"/>
      <c r="AZ16" s="914"/>
    </row>
    <row r="17" spans="1:52" x14ac:dyDescent="0.2">
      <c r="A17" s="913">
        <f>' Original Budget Template'!A17</f>
        <v>1.3</v>
      </c>
      <c r="B17" s="4"/>
      <c r="C17" s="936" t="str">
        <f>' Original Budget Template'!C17</f>
        <v>Description - suboutputs/tasks/expense type</v>
      </c>
      <c r="D17" s="22"/>
      <c r="E17" s="1068"/>
      <c r="F17" s="1034">
        <f>+' Original Budget Template'!F17</f>
        <v>0</v>
      </c>
      <c r="G17" s="439">
        <f>SUM(K17,S17,AE17,AN17,AW17)</f>
        <v>0</v>
      </c>
      <c r="H17" s="439">
        <f>' Original Budget Template'!G17</f>
        <v>0</v>
      </c>
      <c r="I17" s="1035">
        <f>IF(ISERROR(IF($B$13=1,G17/$AA$3,G17/$AA$5)),0,(IF($B$13=1,G17/$AA$3,G17/$AA$5)))</f>
        <v>0</v>
      </c>
      <c r="J17" s="1034">
        <f>+' Original Budget Template'!L17</f>
        <v>0</v>
      </c>
      <c r="K17" s="536">
        <f>+'Progress Report - Yr 1 &amp; 9 mth'!O17</f>
        <v>0</v>
      </c>
      <c r="L17" s="441">
        <f>+K17-J17</f>
        <v>0</v>
      </c>
      <c r="M17" s="459">
        <f>IF(ISERROR(L17/J17),0,L17/J17)</f>
        <v>0</v>
      </c>
      <c r="N17" s="174">
        <f>+'Progress Report - Yr 1 &amp; 9 mth'!AA17</f>
        <v>0</v>
      </c>
      <c r="O17" s="440"/>
      <c r="P17" s="440"/>
      <c r="Q17" s="440"/>
      <c r="R17" s="440"/>
      <c r="S17" s="1034">
        <f>SUM(O17:R17)</f>
        <v>0</v>
      </c>
      <c r="T17" s="441">
        <f>+S17-N17</f>
        <v>0</v>
      </c>
      <c r="U17" s="459">
        <f>IF(ISERROR(T17/N17),0,T17/N17)</f>
        <v>0</v>
      </c>
      <c r="V17" s="469"/>
      <c r="W17" s="469"/>
      <c r="X17" s="589"/>
      <c r="Y17" s="914"/>
      <c r="Z17" s="1128">
        <f>+'Progress Report - Yr 1 &amp; 9 mth'!AE17</f>
        <v>0</v>
      </c>
      <c r="AA17" s="366">
        <f>+'Progress Report - Yr 1 &amp; 9 mth'!AF17</f>
        <v>0</v>
      </c>
      <c r="AB17" s="366">
        <f>+'Progress Report - Yr 1 &amp; 9 mth'!AG17</f>
        <v>0</v>
      </c>
      <c r="AC17" s="366">
        <f>+'Progress Report - Yr 1 &amp; 9 mth'!AH17</f>
        <v>0</v>
      </c>
      <c r="AD17" s="439">
        <f>+' Original Budget Template'!X17</f>
        <v>0</v>
      </c>
      <c r="AE17" s="439">
        <f>SUM(Z17:AC17)</f>
        <v>0</v>
      </c>
      <c r="AF17" s="469"/>
      <c r="AG17" s="469"/>
      <c r="AH17" s="589"/>
      <c r="AI17" s="366">
        <f>+' Original Budget Template'!Z17</f>
        <v>0</v>
      </c>
      <c r="AJ17" s="366">
        <f>+' Original Budget Template'!AA17</f>
        <v>0</v>
      </c>
      <c r="AK17" s="366">
        <f>+' Original Budget Template'!AB17</f>
        <v>0</v>
      </c>
      <c r="AL17" s="366">
        <f>+' Original Budget Template'!AC17</f>
        <v>0</v>
      </c>
      <c r="AM17" s="439">
        <f>+' Original Budget Template'!AD17</f>
        <v>0</v>
      </c>
      <c r="AN17" s="439">
        <f>SUM(AI17:AL17)</f>
        <v>0</v>
      </c>
      <c r="AO17" s="469"/>
      <c r="AP17" s="469"/>
      <c r="AQ17" s="589"/>
      <c r="AR17" s="366">
        <f>+' Original Budget Template'!AF17</f>
        <v>0</v>
      </c>
      <c r="AS17" s="366">
        <f>+' Original Budget Template'!AG17</f>
        <v>0</v>
      </c>
      <c r="AT17" s="366">
        <f>+' Original Budget Template'!AH17</f>
        <v>0</v>
      </c>
      <c r="AU17" s="366">
        <f>+' Original Budget Template'!AI17</f>
        <v>0</v>
      </c>
      <c r="AV17" s="439">
        <f>+' Original Budget Template'!AJ17</f>
        <v>0</v>
      </c>
      <c r="AW17" s="439">
        <f>SUM(AR17:AU17)</f>
        <v>0</v>
      </c>
      <c r="AX17" s="469"/>
      <c r="AY17" s="469"/>
      <c r="AZ17" s="914"/>
    </row>
    <row r="18" spans="1:52" x14ac:dyDescent="0.2">
      <c r="A18" s="913">
        <f>' Original Budget Template'!A18</f>
        <v>1.4</v>
      </c>
      <c r="B18" s="4"/>
      <c r="C18" s="936" t="str">
        <f>' Original Budget Template'!C18</f>
        <v>Description - suboutputs/tasks/expense type</v>
      </c>
      <c r="D18" s="22"/>
      <c r="E18" s="1068"/>
      <c r="F18" s="1034">
        <f>+' Original Budget Template'!F18</f>
        <v>0</v>
      </c>
      <c r="G18" s="439">
        <f>SUM(K18,S18,AE18,AN18,AW18)</f>
        <v>0</v>
      </c>
      <c r="H18" s="439">
        <f>' Original Budget Template'!G18</f>
        <v>0</v>
      </c>
      <c r="I18" s="1035">
        <f>IF(ISERROR(IF($B$13=1,G18/$AA$3,G18/$AA$5)),0,(IF($B$13=1,G18/$AA$3,G18/$AA$5)))</f>
        <v>0</v>
      </c>
      <c r="J18" s="1034">
        <f>+' Original Budget Template'!L18</f>
        <v>0</v>
      </c>
      <c r="K18" s="536">
        <f>+'Progress Report - Yr 1 &amp; 9 mth'!O18</f>
        <v>0</v>
      </c>
      <c r="L18" s="441">
        <f>+K18-J18</f>
        <v>0</v>
      </c>
      <c r="M18" s="459">
        <f>IF(ISERROR(L18/J18),0,L18/J18)</f>
        <v>0</v>
      </c>
      <c r="N18" s="174">
        <f>+'Progress Report - Yr 1 &amp; 9 mth'!AA18</f>
        <v>0</v>
      </c>
      <c r="O18" s="440"/>
      <c r="P18" s="440"/>
      <c r="Q18" s="440"/>
      <c r="R18" s="440"/>
      <c r="S18" s="1034">
        <f>SUM(O18:R18)</f>
        <v>0</v>
      </c>
      <c r="T18" s="441">
        <f>+S18-N18</f>
        <v>0</v>
      </c>
      <c r="U18" s="459">
        <f>IF(ISERROR(T18/N18),0,T18/N18)</f>
        <v>0</v>
      </c>
      <c r="V18" s="469"/>
      <c r="W18" s="469"/>
      <c r="X18" s="589"/>
      <c r="Y18" s="914"/>
      <c r="Z18" s="1128">
        <f>+'Progress Report - Yr 1 &amp; 9 mth'!AE18</f>
        <v>0</v>
      </c>
      <c r="AA18" s="366">
        <f>+'Progress Report - Yr 1 &amp; 9 mth'!AF18</f>
        <v>0</v>
      </c>
      <c r="AB18" s="366">
        <f>+'Progress Report - Yr 1 &amp; 9 mth'!AG18</f>
        <v>0</v>
      </c>
      <c r="AC18" s="366">
        <f>+'Progress Report - Yr 1 &amp; 9 mth'!AH18</f>
        <v>0</v>
      </c>
      <c r="AD18" s="439">
        <f>+' Original Budget Template'!X18</f>
        <v>0</v>
      </c>
      <c r="AE18" s="439">
        <f>SUM(Z18:AC18)</f>
        <v>0</v>
      </c>
      <c r="AF18" s="469"/>
      <c r="AG18" s="469"/>
      <c r="AH18" s="589"/>
      <c r="AI18" s="366">
        <f>+' Original Budget Template'!Z18</f>
        <v>0</v>
      </c>
      <c r="AJ18" s="366">
        <f>+' Original Budget Template'!AA18</f>
        <v>0</v>
      </c>
      <c r="AK18" s="366">
        <f>+' Original Budget Template'!AB18</f>
        <v>0</v>
      </c>
      <c r="AL18" s="366">
        <f>+' Original Budget Template'!AC18</f>
        <v>0</v>
      </c>
      <c r="AM18" s="439">
        <f>+' Original Budget Template'!AD18</f>
        <v>0</v>
      </c>
      <c r="AN18" s="439">
        <f>SUM(AI18:AL18)</f>
        <v>0</v>
      </c>
      <c r="AO18" s="469"/>
      <c r="AP18" s="469"/>
      <c r="AQ18" s="589"/>
      <c r="AR18" s="366">
        <f>+' Original Budget Template'!AF18</f>
        <v>0</v>
      </c>
      <c r="AS18" s="366">
        <f>+' Original Budget Template'!AG18</f>
        <v>0</v>
      </c>
      <c r="AT18" s="366">
        <f>+' Original Budget Template'!AH18</f>
        <v>0</v>
      </c>
      <c r="AU18" s="366">
        <f>+' Original Budget Template'!AI18</f>
        <v>0</v>
      </c>
      <c r="AV18" s="439">
        <f>+' Original Budget Template'!AJ18</f>
        <v>0</v>
      </c>
      <c r="AW18" s="439">
        <f>SUM(AR18:AU18)</f>
        <v>0</v>
      </c>
      <c r="AX18" s="469"/>
      <c r="AY18" s="469"/>
      <c r="AZ18" s="914"/>
    </row>
    <row r="19" spans="1:52" ht="5.25" customHeight="1" x14ac:dyDescent="0.2">
      <c r="A19" s="915"/>
      <c r="B19" s="64"/>
      <c r="C19" s="937"/>
      <c r="D19" s="22"/>
      <c r="E19" s="1068"/>
      <c r="F19" s="1036"/>
      <c r="G19" s="442"/>
      <c r="H19" s="442"/>
      <c r="I19" s="1037"/>
      <c r="J19" s="1106"/>
      <c r="K19" s="443"/>
      <c r="L19" s="441" t="s">
        <v>62</v>
      </c>
      <c r="M19" s="458" t="s">
        <v>62</v>
      </c>
      <c r="N19" s="26"/>
      <c r="O19" s="443"/>
      <c r="P19" s="443"/>
      <c r="Q19" s="443"/>
      <c r="R19" s="443"/>
      <c r="S19" s="1106"/>
      <c r="T19" s="441" t="s">
        <v>62</v>
      </c>
      <c r="U19" s="458" t="s">
        <v>62</v>
      </c>
      <c r="V19" s="469"/>
      <c r="W19" s="469"/>
      <c r="X19" s="26"/>
      <c r="Y19" s="916"/>
      <c r="Z19" s="1129"/>
      <c r="AA19" s="39"/>
      <c r="AB19" s="39"/>
      <c r="AC19" s="39"/>
      <c r="AD19" s="26"/>
      <c r="AE19" s="26"/>
      <c r="AF19" s="469"/>
      <c r="AG19" s="469"/>
      <c r="AH19" s="26"/>
      <c r="AI19" s="39"/>
      <c r="AJ19" s="39"/>
      <c r="AK19" s="39"/>
      <c r="AL19" s="39"/>
      <c r="AM19" s="26"/>
      <c r="AN19" s="26"/>
      <c r="AO19" s="469"/>
      <c r="AP19" s="469"/>
      <c r="AQ19" s="26"/>
      <c r="AR19" s="39"/>
      <c r="AS19" s="39"/>
      <c r="AT19" s="39"/>
      <c r="AU19" s="39"/>
      <c r="AV19" s="26"/>
      <c r="AW19" s="26"/>
      <c r="AX19" s="469"/>
      <c r="AY19" s="469"/>
      <c r="AZ19" s="916"/>
    </row>
    <row r="20" spans="1:52" s="285" customFormat="1" x14ac:dyDescent="0.2">
      <c r="A20" s="917">
        <f>' Original Budget Template'!A20</f>
        <v>2</v>
      </c>
      <c r="B20" s="1311">
        <f>' Original Budget Template'!B20</f>
        <v>1</v>
      </c>
      <c r="C20" s="938" t="str">
        <f>' Original Budget Template'!C20</f>
        <v>Description (Output 2)</v>
      </c>
      <c r="D20" s="417">
        <f>' Original Budget Template'!D20</f>
        <v>0</v>
      </c>
      <c r="E20" s="1069">
        <f>' Original Budget Template'!E20</f>
        <v>0</v>
      </c>
      <c r="F20" s="1030">
        <f>SUM(F21:F26)</f>
        <v>0</v>
      </c>
      <c r="G20" s="434">
        <f>SUM(K20,S20,AE20,AN20,AW20)</f>
        <v>0</v>
      </c>
      <c r="H20" s="434">
        <f>' Original Budget Template'!G20</f>
        <v>0</v>
      </c>
      <c r="I20" s="1031">
        <f>SUM(I21:I26)</f>
        <v>0</v>
      </c>
      <c r="J20" s="1038">
        <f>+' Original Budget Template'!L20</f>
        <v>0</v>
      </c>
      <c r="K20" s="434">
        <f>SUM(K22:K26)</f>
        <v>0</v>
      </c>
      <c r="L20" s="435">
        <f>+K20-J20</f>
        <v>0</v>
      </c>
      <c r="M20" s="457">
        <f>IF(ISERROR(L20/J20),0,L20/J20)</f>
        <v>0</v>
      </c>
      <c r="N20" s="384">
        <f>SUM(N22:N25)</f>
        <v>0</v>
      </c>
      <c r="O20" s="1030">
        <f>SUM(O22:O26)</f>
        <v>0</v>
      </c>
      <c r="P20" s="1030">
        <f>SUM(P22:P26)</f>
        <v>0</v>
      </c>
      <c r="Q20" s="1030">
        <f>SUM(Q22:Q26)</f>
        <v>0</v>
      </c>
      <c r="R20" s="1030">
        <f>SUM(R22:R26)</f>
        <v>0</v>
      </c>
      <c r="S20" s="1030">
        <f>SUM(S22:S26)</f>
        <v>0</v>
      </c>
      <c r="T20" s="435">
        <f>+S20-N20</f>
        <v>0</v>
      </c>
      <c r="U20" s="457">
        <f>IF(ISERROR(T20/N20),0,T20/N20)</f>
        <v>0</v>
      </c>
      <c r="V20" s="472">
        <f>IF(ISERROR((+N20+J20)/F20),0,(+N20+J20)/F20)</f>
        <v>0</v>
      </c>
      <c r="W20" s="472">
        <f>IF(ISERROR((+S20+K20)/G20),0,(+S20+K20)/G20)</f>
        <v>0</v>
      </c>
      <c r="X20" s="412"/>
      <c r="Y20" s="1156"/>
      <c r="Z20" s="1126">
        <f>SUM(Z22:Z26)</f>
        <v>0</v>
      </c>
      <c r="AA20" s="619">
        <f>SUM(AA22:AA26)</f>
        <v>0</v>
      </c>
      <c r="AB20" s="619">
        <f>SUM(AB22:AB26)</f>
        <v>0</v>
      </c>
      <c r="AC20" s="619">
        <f>SUM(AC22:AC26)</f>
        <v>0</v>
      </c>
      <c r="AD20" s="464">
        <f>+' Original Budget Template'!X20</f>
        <v>0</v>
      </c>
      <c r="AE20" s="464">
        <f>SUM(AE22:AE25)</f>
        <v>0</v>
      </c>
      <c r="AF20" s="472">
        <f>IF(ISERROR((+AD20+N20+J20)/F20),0,(+AD20+N20+J20)/F20)</f>
        <v>0</v>
      </c>
      <c r="AG20" s="472">
        <f>IF(ISERROR((+AE20+K20+S20)/G20),0,(+AE20+K20+S20)/G20)</f>
        <v>0</v>
      </c>
      <c r="AH20" s="413"/>
      <c r="AI20" s="667">
        <f>SUM(AI22:AI26)</f>
        <v>0</v>
      </c>
      <c r="AJ20" s="668">
        <f>SUM(AJ22:AJ26)</f>
        <v>0</v>
      </c>
      <c r="AK20" s="668">
        <f>SUM(AK22:AK26)</f>
        <v>0</v>
      </c>
      <c r="AL20" s="668">
        <f>SUM(AL22:AL26)</f>
        <v>0</v>
      </c>
      <c r="AM20" s="464">
        <f>+' Original Budget Template'!AD20</f>
        <v>0</v>
      </c>
      <c r="AN20" s="464">
        <f>SUM(AN22:AN25)</f>
        <v>0</v>
      </c>
      <c r="AO20" s="472">
        <f>IF(ISERROR((+$AM20+$AD20+$N20+$J20)/$F20),0,(+$AM20+$AD20+$N20+$J20)/$F20)</f>
        <v>0</v>
      </c>
      <c r="AP20" s="472">
        <f>IF(ISERROR((+$AN20+$AE20+$S20+$K20)/$G20),0,(+$AN20+$AE20+$S20+$K20)/$G20)</f>
        <v>0</v>
      </c>
      <c r="AQ20" s="413"/>
      <c r="AR20" s="667">
        <f>SUM(AR22:AR26)</f>
        <v>0</v>
      </c>
      <c r="AS20" s="668">
        <f>SUM(AS22:AS26)</f>
        <v>0</v>
      </c>
      <c r="AT20" s="668">
        <f>SUM(AT22:AT26)</f>
        <v>0</v>
      </c>
      <c r="AU20" s="668">
        <f>SUM(AU22:AU26)</f>
        <v>0</v>
      </c>
      <c r="AV20" s="464">
        <f>+' Original Budget Template'!AJ20</f>
        <v>0</v>
      </c>
      <c r="AW20" s="464">
        <f>SUM(AW22:AW25)</f>
        <v>0</v>
      </c>
      <c r="AX20" s="472">
        <f>IF(ISERROR((+$AV20+$AM20+$AD20+$N20+$J20)/$F20),0,(+$AV20+$AM20+$AD20+$N20+$J20)/$F20)</f>
        <v>0</v>
      </c>
      <c r="AY20" s="472">
        <f>IF(ISERROR(($AW20+$AN20+$AE20+$S20+$K20)/$G20),0,($AW20+$AN20+$AE20+$S20+$K20)/$G20)</f>
        <v>0</v>
      </c>
      <c r="AZ20" s="918"/>
    </row>
    <row r="21" spans="1:52" ht="38.25" x14ac:dyDescent="0.2">
      <c r="A21" s="911"/>
      <c r="B21" s="1312"/>
      <c r="C21" s="944" t="str">
        <f>' Original Budget Template'!C21</f>
        <v>Under each sub-output, provide a detailed description of what resources will be used to deliver the outputs:</v>
      </c>
      <c r="D21" s="65"/>
      <c r="E21" s="1067"/>
      <c r="F21" s="1032"/>
      <c r="G21" s="436"/>
      <c r="H21" s="436"/>
      <c r="I21" s="1033"/>
      <c r="J21" s="1032"/>
      <c r="K21" s="437"/>
      <c r="L21" s="441"/>
      <c r="M21" s="458"/>
      <c r="N21" s="26"/>
      <c r="O21" s="437"/>
      <c r="P21" s="437"/>
      <c r="Q21" s="437"/>
      <c r="R21" s="437"/>
      <c r="S21" s="1032"/>
      <c r="T21" s="441"/>
      <c r="U21" s="458"/>
      <c r="V21" s="469"/>
      <c r="W21" s="469"/>
      <c r="X21" s="414"/>
      <c r="Y21" s="1155"/>
      <c r="Z21" s="1127"/>
      <c r="AA21" s="62"/>
      <c r="AB21" s="62"/>
      <c r="AC21" s="62"/>
      <c r="AD21" s="436"/>
      <c r="AE21" s="436"/>
      <c r="AF21" s="469"/>
      <c r="AG21" s="469"/>
      <c r="AH21" s="481"/>
      <c r="AI21" s="62"/>
      <c r="AJ21" s="62"/>
      <c r="AK21" s="62"/>
      <c r="AL21" s="62"/>
      <c r="AM21" s="436"/>
      <c r="AN21" s="436"/>
      <c r="AO21" s="469"/>
      <c r="AP21" s="469"/>
      <c r="AQ21" s="481"/>
      <c r="AR21" s="62"/>
      <c r="AS21" s="62"/>
      <c r="AT21" s="62"/>
      <c r="AU21" s="62"/>
      <c r="AV21" s="436"/>
      <c r="AW21" s="436"/>
      <c r="AX21" s="469"/>
      <c r="AY21" s="469"/>
      <c r="AZ21" s="912"/>
    </row>
    <row r="22" spans="1:52" x14ac:dyDescent="0.2">
      <c r="A22" s="913">
        <f>' Original Budget Template'!A22</f>
        <v>2.1</v>
      </c>
      <c r="B22" s="4"/>
      <c r="C22" s="936" t="str">
        <f>' Original Budget Template'!C22</f>
        <v>Description - suboutputs/tasks/expense type</v>
      </c>
      <c r="D22" s="22"/>
      <c r="E22" s="1068"/>
      <c r="F22" s="1034">
        <f>+' Original Budget Template'!F22</f>
        <v>0</v>
      </c>
      <c r="G22" s="439">
        <f>SUM(K22,S22,AE22,AN22,AW22)</f>
        <v>0</v>
      </c>
      <c r="H22" s="439">
        <f>' Original Budget Template'!G22</f>
        <v>0</v>
      </c>
      <c r="I22" s="1035">
        <f>IF(ISERROR(IF($B$20=1,G22/$AA$3,G22/$AA$5)),0,(IF($B$20=1,G22/$AA$3,G22/$AA$5)))</f>
        <v>0</v>
      </c>
      <c r="J22" s="1034">
        <f>+' Original Budget Template'!L22</f>
        <v>0</v>
      </c>
      <c r="K22" s="536">
        <f>+'Progress Report - Yr 1 &amp; 9 mth'!O22</f>
        <v>0</v>
      </c>
      <c r="L22" s="441">
        <f>+K22-J22</f>
        <v>0</v>
      </c>
      <c r="M22" s="459">
        <f>IF(ISERROR(L22/J22),0,L22/J22)</f>
        <v>0</v>
      </c>
      <c r="N22" s="174">
        <f>+'Progress Report - Yr 1 &amp; 9 mth'!AA22</f>
        <v>0</v>
      </c>
      <c r="O22" s="440"/>
      <c r="P22" s="440"/>
      <c r="Q22" s="440"/>
      <c r="R22" s="440"/>
      <c r="S22" s="1034">
        <f>SUM(O22:R22)</f>
        <v>0</v>
      </c>
      <c r="T22" s="441">
        <f>+S22-N22</f>
        <v>0</v>
      </c>
      <c r="U22" s="459">
        <f>IF(ISERROR(T22/N22),0,T22/N22)</f>
        <v>0</v>
      </c>
      <c r="V22" s="469"/>
      <c r="W22" s="469"/>
      <c r="X22" s="590"/>
      <c r="Y22" s="1157"/>
      <c r="Z22" s="1128">
        <f>+'Progress Report - Yr 1 &amp; 9 mth'!AE22</f>
        <v>0</v>
      </c>
      <c r="AA22" s="366">
        <f>+'Progress Report - Yr 1 &amp; 9 mth'!AF22</f>
        <v>0</v>
      </c>
      <c r="AB22" s="366">
        <f>+'Progress Report - Yr 1 &amp; 9 mth'!AG22</f>
        <v>0</v>
      </c>
      <c r="AC22" s="366">
        <f>+'Progress Report - Yr 1 &amp; 9 mth'!AH22</f>
        <v>0</v>
      </c>
      <c r="AD22" s="439">
        <f>+' Original Budget Template'!X22</f>
        <v>0</v>
      </c>
      <c r="AE22" s="439">
        <f>SUM(Z22:AC22)</f>
        <v>0</v>
      </c>
      <c r="AF22" s="469"/>
      <c r="AG22" s="469"/>
      <c r="AH22" s="589"/>
      <c r="AI22" s="366">
        <f>+' Original Budget Template'!Z22</f>
        <v>0</v>
      </c>
      <c r="AJ22" s="366">
        <f>+' Original Budget Template'!AA22</f>
        <v>0</v>
      </c>
      <c r="AK22" s="366">
        <f>+' Original Budget Template'!AB22</f>
        <v>0</v>
      </c>
      <c r="AL22" s="366">
        <f>+' Original Budget Template'!AC22</f>
        <v>0</v>
      </c>
      <c r="AM22" s="439">
        <f>+' Original Budget Template'!AD22</f>
        <v>0</v>
      </c>
      <c r="AN22" s="439">
        <f>SUM(AI22:AL22)</f>
        <v>0</v>
      </c>
      <c r="AO22" s="469"/>
      <c r="AP22" s="469"/>
      <c r="AQ22" s="589"/>
      <c r="AR22" s="366">
        <f>+' Original Budget Template'!AF22</f>
        <v>0</v>
      </c>
      <c r="AS22" s="366">
        <f>+' Original Budget Template'!AG22</f>
        <v>0</v>
      </c>
      <c r="AT22" s="366">
        <f>+' Original Budget Template'!AH22</f>
        <v>0</v>
      </c>
      <c r="AU22" s="366">
        <f>+' Original Budget Template'!AI22</f>
        <v>0</v>
      </c>
      <c r="AV22" s="439">
        <f>+' Original Budget Template'!AJ22</f>
        <v>0</v>
      </c>
      <c r="AW22" s="439">
        <f>SUM(AR22:AU22)</f>
        <v>0</v>
      </c>
      <c r="AX22" s="469"/>
      <c r="AY22" s="469"/>
      <c r="AZ22" s="914"/>
    </row>
    <row r="23" spans="1:52" x14ac:dyDescent="0.2">
      <c r="A23" s="913">
        <f>' Original Budget Template'!A23</f>
        <v>2.2000000000000002</v>
      </c>
      <c r="B23" s="4"/>
      <c r="C23" s="936" t="str">
        <f>' Original Budget Template'!C23</f>
        <v>Description - suboutputs/tasks/expense type</v>
      </c>
      <c r="D23" s="22"/>
      <c r="E23" s="1068"/>
      <c r="F23" s="1034">
        <f>+' Original Budget Template'!F23</f>
        <v>0</v>
      </c>
      <c r="G23" s="439">
        <f>SUM(K23,S23,AE23,AN23,AW23)</f>
        <v>0</v>
      </c>
      <c r="H23" s="439">
        <f>' Original Budget Template'!G23</f>
        <v>0</v>
      </c>
      <c r="I23" s="1035">
        <f>IF(ISERROR(IF($B$20=1,G23/$AA$3,G23/$AA$5)),0,(IF($B$20=1,G23/$AA$3,G23/$AA$5)))</f>
        <v>0</v>
      </c>
      <c r="J23" s="1034">
        <f>+' Original Budget Template'!L23</f>
        <v>0</v>
      </c>
      <c r="K23" s="536">
        <f>+'Progress Report - Yr 1 &amp; 9 mth'!O23</f>
        <v>0</v>
      </c>
      <c r="L23" s="441">
        <f>+K23-J23</f>
        <v>0</v>
      </c>
      <c r="M23" s="459">
        <f>IF(ISERROR(L23/J23),0,L23/J23)</f>
        <v>0</v>
      </c>
      <c r="N23" s="174">
        <f>+'Progress Report - Yr 1 &amp; 9 mth'!AA23</f>
        <v>0</v>
      </c>
      <c r="O23" s="440"/>
      <c r="P23" s="440"/>
      <c r="Q23" s="440"/>
      <c r="R23" s="440"/>
      <c r="S23" s="1034">
        <f>SUM(O23:R23)</f>
        <v>0</v>
      </c>
      <c r="T23" s="441">
        <f>+S23-N23</f>
        <v>0</v>
      </c>
      <c r="U23" s="459">
        <f>IF(ISERROR(T23/N23),0,T23/N23)</f>
        <v>0</v>
      </c>
      <c r="V23" s="469"/>
      <c r="W23" s="469"/>
      <c r="X23" s="590"/>
      <c r="Y23" s="1157"/>
      <c r="Z23" s="1128">
        <f>+'Progress Report - Yr 1 &amp; 9 mth'!AE23</f>
        <v>0</v>
      </c>
      <c r="AA23" s="366">
        <f>+'Progress Report - Yr 1 &amp; 9 mth'!AF23</f>
        <v>0</v>
      </c>
      <c r="AB23" s="366">
        <f>+'Progress Report - Yr 1 &amp; 9 mth'!AG23</f>
        <v>0</v>
      </c>
      <c r="AC23" s="366">
        <f>+'Progress Report - Yr 1 &amp; 9 mth'!AH23</f>
        <v>0</v>
      </c>
      <c r="AD23" s="439">
        <f>+' Original Budget Template'!X23</f>
        <v>0</v>
      </c>
      <c r="AE23" s="439">
        <f>SUM(Z23:AC23)</f>
        <v>0</v>
      </c>
      <c r="AF23" s="469"/>
      <c r="AG23" s="469"/>
      <c r="AH23" s="589"/>
      <c r="AI23" s="366">
        <f>+' Original Budget Template'!Z23</f>
        <v>0</v>
      </c>
      <c r="AJ23" s="366">
        <f>+' Original Budget Template'!AA23</f>
        <v>0</v>
      </c>
      <c r="AK23" s="366">
        <f>+' Original Budget Template'!AB23</f>
        <v>0</v>
      </c>
      <c r="AL23" s="366">
        <f>+' Original Budget Template'!AC23</f>
        <v>0</v>
      </c>
      <c r="AM23" s="439">
        <f>+' Original Budget Template'!AD23</f>
        <v>0</v>
      </c>
      <c r="AN23" s="439">
        <f>SUM(AI23:AL23)</f>
        <v>0</v>
      </c>
      <c r="AO23" s="469"/>
      <c r="AP23" s="469"/>
      <c r="AQ23" s="589"/>
      <c r="AR23" s="366">
        <f>+' Original Budget Template'!AF23</f>
        <v>0</v>
      </c>
      <c r="AS23" s="366">
        <f>+' Original Budget Template'!AG23</f>
        <v>0</v>
      </c>
      <c r="AT23" s="366">
        <f>+' Original Budget Template'!AH23</f>
        <v>0</v>
      </c>
      <c r="AU23" s="366">
        <f>+' Original Budget Template'!AI23</f>
        <v>0</v>
      </c>
      <c r="AV23" s="439">
        <f>+' Original Budget Template'!AJ23</f>
        <v>0</v>
      </c>
      <c r="AW23" s="439">
        <f>SUM(AR23:AU23)</f>
        <v>0</v>
      </c>
      <c r="AX23" s="469"/>
      <c r="AY23" s="469"/>
      <c r="AZ23" s="914"/>
    </row>
    <row r="24" spans="1:52" x14ac:dyDescent="0.2">
      <c r="A24" s="913">
        <f>' Original Budget Template'!A24</f>
        <v>2.2999999999999998</v>
      </c>
      <c r="B24" s="4"/>
      <c r="C24" s="936" t="str">
        <f>' Original Budget Template'!C24</f>
        <v>Description - suboutputs/tasks/expense type</v>
      </c>
      <c r="D24" s="22"/>
      <c r="E24" s="1068"/>
      <c r="F24" s="1034">
        <f>+' Original Budget Template'!F24</f>
        <v>0</v>
      </c>
      <c r="G24" s="439">
        <f>SUM(K24,S24,AE24,AN24,AW24)</f>
        <v>0</v>
      </c>
      <c r="H24" s="439">
        <f>' Original Budget Template'!G24</f>
        <v>0</v>
      </c>
      <c r="I24" s="1035">
        <f>IF(ISERROR(IF($B$20=1,G24/$AA$3,G24/$AA$5)),0,(IF($B$20=1,G24/$AA$3,G24/$AA$5)))</f>
        <v>0</v>
      </c>
      <c r="J24" s="1034">
        <f>+' Original Budget Template'!L24</f>
        <v>0</v>
      </c>
      <c r="K24" s="536">
        <f>+'Progress Report - Yr 1 &amp; 9 mth'!O24</f>
        <v>0</v>
      </c>
      <c r="L24" s="441">
        <f>+K24-J24</f>
        <v>0</v>
      </c>
      <c r="M24" s="459">
        <f>IF(ISERROR(L24/J24),0,L24/J24)</f>
        <v>0</v>
      </c>
      <c r="N24" s="174">
        <f>+'Progress Report - Yr 1 &amp; 9 mth'!AA24</f>
        <v>0</v>
      </c>
      <c r="O24" s="440"/>
      <c r="P24" s="440"/>
      <c r="Q24" s="440"/>
      <c r="R24" s="440"/>
      <c r="S24" s="1034">
        <f>SUM(O24:R24)</f>
        <v>0</v>
      </c>
      <c r="T24" s="441">
        <f>+S24-N24</f>
        <v>0</v>
      </c>
      <c r="U24" s="459">
        <f>IF(ISERROR(T24/N24),0,T24/N24)</f>
        <v>0</v>
      </c>
      <c r="V24" s="469"/>
      <c r="W24" s="469"/>
      <c r="X24" s="590"/>
      <c r="Y24" s="1157"/>
      <c r="Z24" s="1128">
        <f>+'Progress Report - Yr 1 &amp; 9 mth'!AE24</f>
        <v>0</v>
      </c>
      <c r="AA24" s="366">
        <f>+'Progress Report - Yr 1 &amp; 9 mth'!AF24</f>
        <v>0</v>
      </c>
      <c r="AB24" s="366">
        <f>+'Progress Report - Yr 1 &amp; 9 mth'!AG24</f>
        <v>0</v>
      </c>
      <c r="AC24" s="366">
        <f>+'Progress Report - Yr 1 &amp; 9 mth'!AH24</f>
        <v>0</v>
      </c>
      <c r="AD24" s="439">
        <f>+' Original Budget Template'!X24</f>
        <v>0</v>
      </c>
      <c r="AE24" s="439">
        <f>SUM(Z24:AC24)</f>
        <v>0</v>
      </c>
      <c r="AF24" s="469"/>
      <c r="AG24" s="469"/>
      <c r="AH24" s="589"/>
      <c r="AI24" s="366">
        <f>+' Original Budget Template'!Z24</f>
        <v>0</v>
      </c>
      <c r="AJ24" s="366">
        <f>+' Original Budget Template'!AA24</f>
        <v>0</v>
      </c>
      <c r="AK24" s="366">
        <f>+' Original Budget Template'!AB24</f>
        <v>0</v>
      </c>
      <c r="AL24" s="366">
        <f>+' Original Budget Template'!AC24</f>
        <v>0</v>
      </c>
      <c r="AM24" s="439">
        <f>+' Original Budget Template'!AD24</f>
        <v>0</v>
      </c>
      <c r="AN24" s="439">
        <f>SUM(AI24:AL24)</f>
        <v>0</v>
      </c>
      <c r="AO24" s="469"/>
      <c r="AP24" s="469"/>
      <c r="AQ24" s="589"/>
      <c r="AR24" s="366">
        <f>+' Original Budget Template'!AF24</f>
        <v>0</v>
      </c>
      <c r="AS24" s="366">
        <f>+' Original Budget Template'!AG24</f>
        <v>0</v>
      </c>
      <c r="AT24" s="366">
        <f>+' Original Budget Template'!AH24</f>
        <v>0</v>
      </c>
      <c r="AU24" s="366">
        <f>+' Original Budget Template'!AI24</f>
        <v>0</v>
      </c>
      <c r="AV24" s="439">
        <f>+' Original Budget Template'!AJ24</f>
        <v>0</v>
      </c>
      <c r="AW24" s="439">
        <f>SUM(AR24:AU24)</f>
        <v>0</v>
      </c>
      <c r="AX24" s="469"/>
      <c r="AY24" s="469"/>
      <c r="AZ24" s="914"/>
    </row>
    <row r="25" spans="1:52" x14ac:dyDescent="0.2">
      <c r="A25" s="913">
        <f>' Original Budget Template'!A25</f>
        <v>2.4</v>
      </c>
      <c r="B25" s="4"/>
      <c r="C25" s="936" t="str">
        <f>' Original Budget Template'!C25</f>
        <v>Description - suboutputs/tasks/expense type</v>
      </c>
      <c r="D25" s="22"/>
      <c r="E25" s="1068"/>
      <c r="F25" s="1034">
        <f>+' Original Budget Template'!F25</f>
        <v>0</v>
      </c>
      <c r="G25" s="439">
        <f>SUM(K25,S25,AE25,AN25,AW25)</f>
        <v>0</v>
      </c>
      <c r="H25" s="439">
        <f>' Original Budget Template'!G25</f>
        <v>0</v>
      </c>
      <c r="I25" s="1035">
        <f>IF(ISERROR(IF($B$20=1,G25/$AA$3,G25/$AA$5)),0,(IF($B$20=1,G25/$AA$3,G25/$AA$5)))</f>
        <v>0</v>
      </c>
      <c r="J25" s="1034">
        <f>+' Original Budget Template'!L25</f>
        <v>0</v>
      </c>
      <c r="K25" s="536">
        <f>+'Progress Report - Yr 1 &amp; 9 mth'!O25</f>
        <v>0</v>
      </c>
      <c r="L25" s="441">
        <f>+K25-J25</f>
        <v>0</v>
      </c>
      <c r="M25" s="459">
        <f>IF(ISERROR(L25/J25),0,L25/J25)</f>
        <v>0</v>
      </c>
      <c r="N25" s="174">
        <f>+'Progress Report - Yr 1 &amp; 9 mth'!AA25</f>
        <v>0</v>
      </c>
      <c r="O25" s="440"/>
      <c r="P25" s="440"/>
      <c r="Q25" s="440"/>
      <c r="R25" s="440"/>
      <c r="S25" s="1034">
        <f>SUM(O25:R25)</f>
        <v>0</v>
      </c>
      <c r="T25" s="441">
        <f>+S25-N25</f>
        <v>0</v>
      </c>
      <c r="U25" s="459">
        <f>IF(ISERROR(T25/N25),0,T25/N25)</f>
        <v>0</v>
      </c>
      <c r="V25" s="469"/>
      <c r="W25" s="469"/>
      <c r="X25" s="590"/>
      <c r="Y25" s="1157"/>
      <c r="Z25" s="1128">
        <f>+'Progress Report - Yr 1 &amp; 9 mth'!AE25</f>
        <v>0</v>
      </c>
      <c r="AA25" s="366">
        <f>+'Progress Report - Yr 1 &amp; 9 mth'!AF25</f>
        <v>0</v>
      </c>
      <c r="AB25" s="366">
        <f>+'Progress Report - Yr 1 &amp; 9 mth'!AG25</f>
        <v>0</v>
      </c>
      <c r="AC25" s="366">
        <f>+'Progress Report - Yr 1 &amp; 9 mth'!AH25</f>
        <v>0</v>
      </c>
      <c r="AD25" s="439">
        <f>+' Original Budget Template'!X25</f>
        <v>0</v>
      </c>
      <c r="AE25" s="439">
        <f>SUM(Z25:AC25)</f>
        <v>0</v>
      </c>
      <c r="AF25" s="469"/>
      <c r="AG25" s="469"/>
      <c r="AH25" s="589"/>
      <c r="AI25" s="366">
        <f>+' Original Budget Template'!Z25</f>
        <v>0</v>
      </c>
      <c r="AJ25" s="366">
        <f>+' Original Budget Template'!AA25</f>
        <v>0</v>
      </c>
      <c r="AK25" s="366">
        <f>+' Original Budget Template'!AB25</f>
        <v>0</v>
      </c>
      <c r="AL25" s="366">
        <f>+' Original Budget Template'!AC25</f>
        <v>0</v>
      </c>
      <c r="AM25" s="439">
        <f>+' Original Budget Template'!AD25</f>
        <v>0</v>
      </c>
      <c r="AN25" s="439">
        <f>SUM(AI25:AL25)</f>
        <v>0</v>
      </c>
      <c r="AO25" s="469"/>
      <c r="AP25" s="469"/>
      <c r="AQ25" s="589"/>
      <c r="AR25" s="366">
        <f>+' Original Budget Template'!AF25</f>
        <v>0</v>
      </c>
      <c r="AS25" s="366">
        <f>+' Original Budget Template'!AG25</f>
        <v>0</v>
      </c>
      <c r="AT25" s="366">
        <f>+' Original Budget Template'!AH25</f>
        <v>0</v>
      </c>
      <c r="AU25" s="366">
        <f>+' Original Budget Template'!AI25</f>
        <v>0</v>
      </c>
      <c r="AV25" s="439">
        <f>+' Original Budget Template'!AJ25</f>
        <v>0</v>
      </c>
      <c r="AW25" s="439">
        <f>SUM(AR25:AU25)</f>
        <v>0</v>
      </c>
      <c r="AX25" s="469"/>
      <c r="AY25" s="469"/>
      <c r="AZ25" s="914"/>
    </row>
    <row r="26" spans="1:52" ht="5.25" customHeight="1" x14ac:dyDescent="0.2">
      <c r="A26" s="915"/>
      <c r="B26" s="64"/>
      <c r="C26" s="937"/>
      <c r="D26" s="22"/>
      <c r="E26" s="1068"/>
      <c r="F26" s="1036"/>
      <c r="G26" s="442"/>
      <c r="H26" s="442"/>
      <c r="I26" s="1037"/>
      <c r="J26" s="1106"/>
      <c r="K26" s="443"/>
      <c r="L26" s="441" t="s">
        <v>62</v>
      </c>
      <c r="M26" s="458" t="s">
        <v>62</v>
      </c>
      <c r="N26" s="26"/>
      <c r="O26" s="443"/>
      <c r="P26" s="443"/>
      <c r="Q26" s="443"/>
      <c r="R26" s="443"/>
      <c r="S26" s="1106"/>
      <c r="T26" s="441" t="s">
        <v>62</v>
      </c>
      <c r="U26" s="458" t="s">
        <v>62</v>
      </c>
      <c r="V26" s="469"/>
      <c r="W26" s="469"/>
      <c r="X26" s="26"/>
      <c r="Y26" s="916"/>
      <c r="Z26" s="1129"/>
      <c r="AA26" s="39"/>
      <c r="AB26" s="39"/>
      <c r="AC26" s="39"/>
      <c r="AD26" s="26"/>
      <c r="AE26" s="26"/>
      <c r="AF26" s="469"/>
      <c r="AG26" s="469"/>
      <c r="AH26" s="26"/>
      <c r="AI26" s="39"/>
      <c r="AJ26" s="39"/>
      <c r="AK26" s="39"/>
      <c r="AL26" s="39"/>
      <c r="AM26" s="26"/>
      <c r="AN26" s="26"/>
      <c r="AO26" s="469"/>
      <c r="AP26" s="469"/>
      <c r="AQ26" s="26"/>
      <c r="AR26" s="39"/>
      <c r="AS26" s="39"/>
      <c r="AT26" s="39"/>
      <c r="AU26" s="39"/>
      <c r="AV26" s="26"/>
      <c r="AW26" s="26"/>
      <c r="AX26" s="469"/>
      <c r="AY26" s="469"/>
      <c r="AZ26" s="916"/>
    </row>
    <row r="27" spans="1:52" x14ac:dyDescent="0.2">
      <c r="A27" s="917">
        <f>' Original Budget Template'!A27</f>
        <v>3</v>
      </c>
      <c r="B27" s="1311">
        <f>' Original Budget Template'!B27</f>
        <v>1</v>
      </c>
      <c r="C27" s="938" t="str">
        <f>' Original Budget Template'!C27</f>
        <v>Description (Output 3)</v>
      </c>
      <c r="D27" s="417">
        <f>' Original Budget Template'!D27</f>
        <v>0</v>
      </c>
      <c r="E27" s="1069">
        <f>' Original Budget Template'!E27</f>
        <v>0</v>
      </c>
      <c r="F27" s="1030">
        <f>SUM(F28:F33)</f>
        <v>0</v>
      </c>
      <c r="G27" s="434">
        <f>SUM(K27,S27,AE27,AN27,AW27)</f>
        <v>0</v>
      </c>
      <c r="H27" s="434">
        <f>' Original Budget Template'!G27</f>
        <v>0</v>
      </c>
      <c r="I27" s="1031">
        <f>SUM(I28:I33)</f>
        <v>0</v>
      </c>
      <c r="J27" s="1038">
        <f>+' Original Budget Template'!L27</f>
        <v>0</v>
      </c>
      <c r="K27" s="434">
        <f>SUM(K29:K33)</f>
        <v>0</v>
      </c>
      <c r="L27" s="435">
        <f>+K27-J27</f>
        <v>0</v>
      </c>
      <c r="M27" s="457">
        <f>IF(ISERROR(L27/J27),0,L27/J27)</f>
        <v>0</v>
      </c>
      <c r="N27" s="384">
        <f>SUM(N29:N32)</f>
        <v>0</v>
      </c>
      <c r="O27" s="1030">
        <f>SUM(O29:O33)</f>
        <v>0</v>
      </c>
      <c r="P27" s="1030">
        <f>SUM(P29:P33)</f>
        <v>0</v>
      </c>
      <c r="Q27" s="1030">
        <f>SUM(Q29:Q33)</f>
        <v>0</v>
      </c>
      <c r="R27" s="1030">
        <f>SUM(R29:R33)</f>
        <v>0</v>
      </c>
      <c r="S27" s="1030">
        <f>SUM(S29:S33)</f>
        <v>0</v>
      </c>
      <c r="T27" s="435">
        <f>+S27-N27</f>
        <v>0</v>
      </c>
      <c r="U27" s="457">
        <f>IF(ISERROR(T27/N27),0,T27/N27)</f>
        <v>0</v>
      </c>
      <c r="V27" s="472">
        <f>IF(ISERROR((+N27+J27)/F27),0,(+N27+J27)/F27)</f>
        <v>0</v>
      </c>
      <c r="W27" s="472">
        <f>IF(ISERROR((+S27+K27)/G27),0,(+S27+K27)/G27)</f>
        <v>0</v>
      </c>
      <c r="X27" s="412"/>
      <c r="Y27" s="1156"/>
      <c r="Z27" s="1126">
        <f>SUM(Z29:Z33)</f>
        <v>0</v>
      </c>
      <c r="AA27" s="619">
        <f>SUM(AA29:AA33)</f>
        <v>0</v>
      </c>
      <c r="AB27" s="619">
        <f>SUM(AB29:AB33)</f>
        <v>0</v>
      </c>
      <c r="AC27" s="619">
        <f>SUM(AC29:AC33)</f>
        <v>0</v>
      </c>
      <c r="AD27" s="464">
        <f>+' Original Budget Template'!X27</f>
        <v>0</v>
      </c>
      <c r="AE27" s="464">
        <f>SUM(AE29:AE32)</f>
        <v>0</v>
      </c>
      <c r="AF27" s="472">
        <f>IF(ISERROR((+AD27+N27+J27)/F27),0,(+AD27+N27+J27)/F27)</f>
        <v>0</v>
      </c>
      <c r="AG27" s="472">
        <f>IF(ISERROR((+AE27+K27+S27)/G27),0,(+AE27+K27+S27)/G27)</f>
        <v>0</v>
      </c>
      <c r="AH27" s="413"/>
      <c r="AI27" s="667">
        <f>SUM(AI29:AI33)</f>
        <v>0</v>
      </c>
      <c r="AJ27" s="668">
        <f>SUM(AJ29:AJ33)</f>
        <v>0</v>
      </c>
      <c r="AK27" s="668">
        <f>SUM(AK29:AK33)</f>
        <v>0</v>
      </c>
      <c r="AL27" s="668">
        <f>SUM(AL29:AL33)</f>
        <v>0</v>
      </c>
      <c r="AM27" s="464">
        <f>+' Original Budget Template'!AD27</f>
        <v>0</v>
      </c>
      <c r="AN27" s="464">
        <f>SUM(AN29:AN32)</f>
        <v>0</v>
      </c>
      <c r="AO27" s="472">
        <f>IF(ISERROR((+$AM27+$AD27+$N27+$J27)/$F27),0,(+$AM27+$AD27+$N27+$J27)/$F27)</f>
        <v>0</v>
      </c>
      <c r="AP27" s="472">
        <f>IF(ISERROR((+$AN27+$AE27+$S27+$K27)/$G27),0,(+$AN27+$AE27+$S27+$K27)/$G27)</f>
        <v>0</v>
      </c>
      <c r="AQ27" s="413"/>
      <c r="AR27" s="667">
        <f>SUM(AR29:AR33)</f>
        <v>0</v>
      </c>
      <c r="AS27" s="668">
        <f>SUM(AS29:AS33)</f>
        <v>0</v>
      </c>
      <c r="AT27" s="668">
        <f>SUM(AT29:AT33)</f>
        <v>0</v>
      </c>
      <c r="AU27" s="668">
        <f>SUM(AU29:AU33)</f>
        <v>0</v>
      </c>
      <c r="AV27" s="464">
        <f>+' Original Budget Template'!AJ27</f>
        <v>0</v>
      </c>
      <c r="AW27" s="464">
        <f>SUM(AW29:AW32)</f>
        <v>0</v>
      </c>
      <c r="AX27" s="472">
        <f>IF(ISERROR((+$AV27+$AM27+$AD27+$N27+$J27)/$F27),0,(+$AV27+$AM27+$AD27+$N27+$J27)/$F27)</f>
        <v>0</v>
      </c>
      <c r="AY27" s="472">
        <f>IF(ISERROR(($AW27+$AN27+$AE27+$S27+$K27)/$G27),0,($AW27+$AN27+$AE27+$S27+$K27)/$G27)</f>
        <v>0</v>
      </c>
      <c r="AZ27" s="918"/>
    </row>
    <row r="28" spans="1:52" ht="38.25" x14ac:dyDescent="0.2">
      <c r="A28" s="911"/>
      <c r="B28" s="1312"/>
      <c r="C28" s="944" t="str">
        <f>' Original Budget Template'!C28</f>
        <v>Under each sub-output, provide a detailed description of what resources will be used to deliver the outputs:</v>
      </c>
      <c r="D28" s="65"/>
      <c r="E28" s="1067"/>
      <c r="F28" s="1032"/>
      <c r="G28" s="436"/>
      <c r="H28" s="436"/>
      <c r="I28" s="1033"/>
      <c r="J28" s="1032"/>
      <c r="K28" s="437"/>
      <c r="L28" s="441"/>
      <c r="M28" s="458"/>
      <c r="N28" s="26"/>
      <c r="O28" s="437"/>
      <c r="P28" s="437"/>
      <c r="Q28" s="437"/>
      <c r="R28" s="437"/>
      <c r="S28" s="1032"/>
      <c r="T28" s="441"/>
      <c r="U28" s="458"/>
      <c r="V28" s="469"/>
      <c r="W28" s="469"/>
      <c r="X28" s="414"/>
      <c r="Y28" s="1155"/>
      <c r="Z28" s="1127"/>
      <c r="AA28" s="62"/>
      <c r="AB28" s="62"/>
      <c r="AC28" s="62"/>
      <c r="AD28" s="436"/>
      <c r="AE28" s="436"/>
      <c r="AF28" s="469"/>
      <c r="AG28" s="469"/>
      <c r="AH28" s="481"/>
      <c r="AI28" s="62"/>
      <c r="AJ28" s="62"/>
      <c r="AK28" s="62"/>
      <c r="AL28" s="62"/>
      <c r="AM28" s="436"/>
      <c r="AN28" s="436"/>
      <c r="AO28" s="469"/>
      <c r="AP28" s="469"/>
      <c r="AQ28" s="481"/>
      <c r="AR28" s="62"/>
      <c r="AS28" s="62"/>
      <c r="AT28" s="62"/>
      <c r="AU28" s="62"/>
      <c r="AV28" s="436"/>
      <c r="AW28" s="436"/>
      <c r="AX28" s="469"/>
      <c r="AY28" s="469"/>
      <c r="AZ28" s="912"/>
    </row>
    <row r="29" spans="1:52" x14ac:dyDescent="0.2">
      <c r="A29" s="913">
        <f>' Original Budget Template'!A29</f>
        <v>3.1</v>
      </c>
      <c r="B29" s="4"/>
      <c r="C29" s="936" t="str">
        <f>' Original Budget Template'!C29</f>
        <v>Description - suboutputs/tasks/expense type</v>
      </c>
      <c r="D29" s="22"/>
      <c r="E29" s="1068"/>
      <c r="F29" s="1034">
        <f>+' Original Budget Template'!F29</f>
        <v>0</v>
      </c>
      <c r="G29" s="439">
        <f>SUM(K29,S29,AE29,AN29,AW29)</f>
        <v>0</v>
      </c>
      <c r="H29" s="439">
        <f>' Original Budget Template'!G29</f>
        <v>0</v>
      </c>
      <c r="I29" s="1035">
        <f>IF(ISERROR(IF($B$27=1,G29/$AA$3,G29/$AA$5)),0,(IF($B$27=1,G29/$AA$3,G29/$AA$5)))</f>
        <v>0</v>
      </c>
      <c r="J29" s="1034">
        <f>+' Original Budget Template'!L29</f>
        <v>0</v>
      </c>
      <c r="K29" s="536">
        <f>+'Progress Report - Yr 1 &amp; 9 mth'!O29</f>
        <v>0</v>
      </c>
      <c r="L29" s="441">
        <f>+K29-J29</f>
        <v>0</v>
      </c>
      <c r="M29" s="459">
        <f>IF(ISERROR(L29/J29),0,L29/J29)</f>
        <v>0</v>
      </c>
      <c r="N29" s="174">
        <f>+'Progress Report - Yr 1 &amp; 9 mth'!AA29</f>
        <v>0</v>
      </c>
      <c r="O29" s="440"/>
      <c r="P29" s="440"/>
      <c r="Q29" s="440"/>
      <c r="R29" s="440"/>
      <c r="S29" s="1034">
        <f>SUM(O29:R29)</f>
        <v>0</v>
      </c>
      <c r="T29" s="441">
        <f>+S29-N29</f>
        <v>0</v>
      </c>
      <c r="U29" s="459">
        <f>IF(ISERROR(T29/N29),0,T29/N29)</f>
        <v>0</v>
      </c>
      <c r="V29" s="469"/>
      <c r="W29" s="469"/>
      <c r="X29" s="590"/>
      <c r="Y29" s="1157"/>
      <c r="Z29" s="1128">
        <f>+'Progress Report - Yr 1 &amp; 9 mth'!AE29</f>
        <v>0</v>
      </c>
      <c r="AA29" s="366">
        <f>+'Progress Report - Yr 1 &amp; 9 mth'!AF29</f>
        <v>0</v>
      </c>
      <c r="AB29" s="366">
        <f>+'Progress Report - Yr 1 &amp; 9 mth'!AG29</f>
        <v>0</v>
      </c>
      <c r="AC29" s="366">
        <f>+'Progress Report - Yr 1 &amp; 9 mth'!AH29</f>
        <v>0</v>
      </c>
      <c r="AD29" s="439">
        <f>+' Original Budget Template'!X29</f>
        <v>0</v>
      </c>
      <c r="AE29" s="439">
        <f>SUM(Z29:AC29)</f>
        <v>0</v>
      </c>
      <c r="AF29" s="469"/>
      <c r="AG29" s="469"/>
      <c r="AH29" s="589"/>
      <c r="AI29" s="366">
        <f>+' Original Budget Template'!Z29</f>
        <v>0</v>
      </c>
      <c r="AJ29" s="366">
        <f>+' Original Budget Template'!AA29</f>
        <v>0</v>
      </c>
      <c r="AK29" s="366">
        <f>+' Original Budget Template'!AB29</f>
        <v>0</v>
      </c>
      <c r="AL29" s="366">
        <f>+' Original Budget Template'!AC29</f>
        <v>0</v>
      </c>
      <c r="AM29" s="439">
        <f>+' Original Budget Template'!AD29</f>
        <v>0</v>
      </c>
      <c r="AN29" s="439">
        <f>SUM(AI29:AL29)</f>
        <v>0</v>
      </c>
      <c r="AO29" s="469"/>
      <c r="AP29" s="469"/>
      <c r="AQ29" s="589"/>
      <c r="AR29" s="366">
        <f>+' Original Budget Template'!AF29</f>
        <v>0</v>
      </c>
      <c r="AS29" s="366">
        <f>+' Original Budget Template'!AG29</f>
        <v>0</v>
      </c>
      <c r="AT29" s="366">
        <f>+' Original Budget Template'!AH29</f>
        <v>0</v>
      </c>
      <c r="AU29" s="366">
        <f>+' Original Budget Template'!AI29</f>
        <v>0</v>
      </c>
      <c r="AV29" s="439">
        <f>+' Original Budget Template'!AJ29</f>
        <v>0</v>
      </c>
      <c r="AW29" s="439">
        <f>SUM(AR29:AU29)</f>
        <v>0</v>
      </c>
      <c r="AX29" s="469"/>
      <c r="AY29" s="469"/>
      <c r="AZ29" s="914"/>
    </row>
    <row r="30" spans="1:52" x14ac:dyDescent="0.2">
      <c r="A30" s="913">
        <f>' Original Budget Template'!A30</f>
        <v>3.2</v>
      </c>
      <c r="B30" s="4"/>
      <c r="C30" s="936" t="str">
        <f>' Original Budget Template'!C30</f>
        <v>Description - suboutputs/tasks/expense type</v>
      </c>
      <c r="D30" s="22"/>
      <c r="E30" s="1068"/>
      <c r="F30" s="1034">
        <f>+' Original Budget Template'!F30</f>
        <v>0</v>
      </c>
      <c r="G30" s="439">
        <f>SUM(K30,S30,AE30,AN30,AW30)</f>
        <v>0</v>
      </c>
      <c r="H30" s="439">
        <f>' Original Budget Template'!G30</f>
        <v>0</v>
      </c>
      <c r="I30" s="1035">
        <f>IF(ISERROR(IF($B$27=1,G30/$AA$3,G30/$AA$5)),0,(IF($B$27=1,G30/$AA$3,G30/$AA$5)))</f>
        <v>0</v>
      </c>
      <c r="J30" s="1034">
        <f>+' Original Budget Template'!L30</f>
        <v>0</v>
      </c>
      <c r="K30" s="536">
        <f>+'Progress Report - Yr 1 &amp; 9 mth'!O30</f>
        <v>0</v>
      </c>
      <c r="L30" s="441">
        <f>+K30-J30</f>
        <v>0</v>
      </c>
      <c r="M30" s="459">
        <f>IF(ISERROR(L30/J30),0,L30/J30)</f>
        <v>0</v>
      </c>
      <c r="N30" s="174">
        <f>+'Progress Report - Yr 1 &amp; 9 mth'!AA30</f>
        <v>0</v>
      </c>
      <c r="O30" s="440"/>
      <c r="P30" s="440"/>
      <c r="Q30" s="440"/>
      <c r="R30" s="440"/>
      <c r="S30" s="1034">
        <f>SUM(O30:R30)</f>
        <v>0</v>
      </c>
      <c r="T30" s="441">
        <f>+S30-N30</f>
        <v>0</v>
      </c>
      <c r="U30" s="459">
        <f>IF(ISERROR(T30/N30),0,T30/N30)</f>
        <v>0</v>
      </c>
      <c r="V30" s="469"/>
      <c r="W30" s="469"/>
      <c r="X30" s="590"/>
      <c r="Y30" s="1157"/>
      <c r="Z30" s="1128">
        <f>+'Progress Report - Yr 1 &amp; 9 mth'!AE30</f>
        <v>0</v>
      </c>
      <c r="AA30" s="366">
        <f>+'Progress Report - Yr 1 &amp; 9 mth'!AF30</f>
        <v>0</v>
      </c>
      <c r="AB30" s="366">
        <f>+'Progress Report - Yr 1 &amp; 9 mth'!AG30</f>
        <v>0</v>
      </c>
      <c r="AC30" s="366">
        <f>+'Progress Report - Yr 1 &amp; 9 mth'!AH30</f>
        <v>0</v>
      </c>
      <c r="AD30" s="439">
        <f>+' Original Budget Template'!X30</f>
        <v>0</v>
      </c>
      <c r="AE30" s="439">
        <f>SUM(Z30:AC30)</f>
        <v>0</v>
      </c>
      <c r="AF30" s="469"/>
      <c r="AG30" s="469"/>
      <c r="AH30" s="589"/>
      <c r="AI30" s="366">
        <f>+' Original Budget Template'!Z30</f>
        <v>0</v>
      </c>
      <c r="AJ30" s="366">
        <f>+' Original Budget Template'!AA30</f>
        <v>0</v>
      </c>
      <c r="AK30" s="366">
        <f>+' Original Budget Template'!AB30</f>
        <v>0</v>
      </c>
      <c r="AL30" s="366">
        <f>+' Original Budget Template'!AC30</f>
        <v>0</v>
      </c>
      <c r="AM30" s="439">
        <f>+' Original Budget Template'!AD30</f>
        <v>0</v>
      </c>
      <c r="AN30" s="439">
        <f>SUM(AI30:AL30)</f>
        <v>0</v>
      </c>
      <c r="AO30" s="469"/>
      <c r="AP30" s="469"/>
      <c r="AQ30" s="589"/>
      <c r="AR30" s="366">
        <f>+' Original Budget Template'!AF30</f>
        <v>0</v>
      </c>
      <c r="AS30" s="366">
        <f>+' Original Budget Template'!AG30</f>
        <v>0</v>
      </c>
      <c r="AT30" s="366">
        <f>+' Original Budget Template'!AH30</f>
        <v>0</v>
      </c>
      <c r="AU30" s="366">
        <f>+' Original Budget Template'!AI30</f>
        <v>0</v>
      </c>
      <c r="AV30" s="439">
        <f>+' Original Budget Template'!AJ30</f>
        <v>0</v>
      </c>
      <c r="AW30" s="439">
        <f>SUM(AR30:AU30)</f>
        <v>0</v>
      </c>
      <c r="AX30" s="469"/>
      <c r="AY30" s="469"/>
      <c r="AZ30" s="914"/>
    </row>
    <row r="31" spans="1:52" x14ac:dyDescent="0.2">
      <c r="A31" s="913">
        <f>' Original Budget Template'!A31</f>
        <v>3.3</v>
      </c>
      <c r="B31" s="4"/>
      <c r="C31" s="936" t="str">
        <f>' Original Budget Template'!C31</f>
        <v>Description - suboutputs/tasks/expense type</v>
      </c>
      <c r="D31" s="22"/>
      <c r="E31" s="1068"/>
      <c r="F31" s="1034">
        <f>+' Original Budget Template'!F31</f>
        <v>0</v>
      </c>
      <c r="G31" s="439">
        <f>SUM(K31,S31,AE31,AN31,AW31)</f>
        <v>0</v>
      </c>
      <c r="H31" s="439">
        <f>' Original Budget Template'!G31</f>
        <v>0</v>
      </c>
      <c r="I31" s="1035">
        <f>IF(ISERROR(IF($B$27=1,G31/$AA$3,G31/$AA$5)),0,(IF($B$27=1,G31/$AA$3,G31/$AA$5)))</f>
        <v>0</v>
      </c>
      <c r="J31" s="1034">
        <f>+' Original Budget Template'!L31</f>
        <v>0</v>
      </c>
      <c r="K31" s="536">
        <f>+'Progress Report - Yr 1 &amp; 9 mth'!O31</f>
        <v>0</v>
      </c>
      <c r="L31" s="441">
        <f>+K31-J31</f>
        <v>0</v>
      </c>
      <c r="M31" s="459">
        <f>IF(ISERROR(L31/J31),0,L31/J31)</f>
        <v>0</v>
      </c>
      <c r="N31" s="174">
        <f>+'Progress Report - Yr 1 &amp; 9 mth'!AA31</f>
        <v>0</v>
      </c>
      <c r="O31" s="440"/>
      <c r="P31" s="440"/>
      <c r="Q31" s="440"/>
      <c r="R31" s="440"/>
      <c r="S31" s="1034">
        <f>SUM(O31:R31)</f>
        <v>0</v>
      </c>
      <c r="T31" s="441">
        <f>+S31-N31</f>
        <v>0</v>
      </c>
      <c r="U31" s="459">
        <f>IF(ISERROR(T31/N31),0,T31/N31)</f>
        <v>0</v>
      </c>
      <c r="V31" s="469"/>
      <c r="W31" s="469"/>
      <c r="X31" s="590"/>
      <c r="Y31" s="1157"/>
      <c r="Z31" s="1128">
        <f>+'Progress Report - Yr 1 &amp; 9 mth'!AE31</f>
        <v>0</v>
      </c>
      <c r="AA31" s="366">
        <f>+'Progress Report - Yr 1 &amp; 9 mth'!AF31</f>
        <v>0</v>
      </c>
      <c r="AB31" s="366">
        <f>+'Progress Report - Yr 1 &amp; 9 mth'!AG31</f>
        <v>0</v>
      </c>
      <c r="AC31" s="366">
        <f>+'Progress Report - Yr 1 &amp; 9 mth'!AH31</f>
        <v>0</v>
      </c>
      <c r="AD31" s="439">
        <f>+' Original Budget Template'!X31</f>
        <v>0</v>
      </c>
      <c r="AE31" s="439">
        <f>SUM(Z31:AC31)</f>
        <v>0</v>
      </c>
      <c r="AF31" s="469"/>
      <c r="AG31" s="469"/>
      <c r="AH31" s="589"/>
      <c r="AI31" s="366">
        <f>+' Original Budget Template'!Z31</f>
        <v>0</v>
      </c>
      <c r="AJ31" s="366">
        <f>+' Original Budget Template'!AA31</f>
        <v>0</v>
      </c>
      <c r="AK31" s="366">
        <f>+' Original Budget Template'!AB31</f>
        <v>0</v>
      </c>
      <c r="AL31" s="366">
        <f>+' Original Budget Template'!AC31</f>
        <v>0</v>
      </c>
      <c r="AM31" s="439">
        <f>+' Original Budget Template'!AD31</f>
        <v>0</v>
      </c>
      <c r="AN31" s="439">
        <f>SUM(AI31:AL31)</f>
        <v>0</v>
      </c>
      <c r="AO31" s="469"/>
      <c r="AP31" s="469"/>
      <c r="AQ31" s="589"/>
      <c r="AR31" s="366">
        <f>+' Original Budget Template'!AF31</f>
        <v>0</v>
      </c>
      <c r="AS31" s="366">
        <f>+' Original Budget Template'!AG31</f>
        <v>0</v>
      </c>
      <c r="AT31" s="366">
        <f>+' Original Budget Template'!AH31</f>
        <v>0</v>
      </c>
      <c r="AU31" s="366">
        <f>+' Original Budget Template'!AI31</f>
        <v>0</v>
      </c>
      <c r="AV31" s="439">
        <f>+' Original Budget Template'!AJ31</f>
        <v>0</v>
      </c>
      <c r="AW31" s="439">
        <f>SUM(AR31:AU31)</f>
        <v>0</v>
      </c>
      <c r="AX31" s="469"/>
      <c r="AY31" s="469"/>
      <c r="AZ31" s="914"/>
    </row>
    <row r="32" spans="1:52" x14ac:dyDescent="0.2">
      <c r="A32" s="913">
        <f>' Original Budget Template'!A32</f>
        <v>3.4</v>
      </c>
      <c r="B32" s="4"/>
      <c r="C32" s="936" t="str">
        <f>' Original Budget Template'!C32</f>
        <v>Description - suboutputs/tasks/expense type</v>
      </c>
      <c r="D32" s="22"/>
      <c r="E32" s="1068"/>
      <c r="F32" s="1034">
        <f>+' Original Budget Template'!F32</f>
        <v>0</v>
      </c>
      <c r="G32" s="439">
        <f>SUM(K32,S32,AE32,AN32,AW32)</f>
        <v>0</v>
      </c>
      <c r="H32" s="439">
        <f>' Original Budget Template'!G32</f>
        <v>0</v>
      </c>
      <c r="I32" s="1035">
        <f>IF(ISERROR(IF($B$27=1,G32/$AA$3,G32/$AA$5)),0,(IF($B$27=1,G32/$AA$3,G32/$AA$5)))</f>
        <v>0</v>
      </c>
      <c r="J32" s="1034">
        <f>+' Original Budget Template'!L32</f>
        <v>0</v>
      </c>
      <c r="K32" s="536">
        <f>+'Progress Report - Yr 1 &amp; 9 mth'!O32</f>
        <v>0</v>
      </c>
      <c r="L32" s="441">
        <f>+K32-J32</f>
        <v>0</v>
      </c>
      <c r="M32" s="459">
        <f>IF(ISERROR(L32/J32),0,L32/J32)</f>
        <v>0</v>
      </c>
      <c r="N32" s="174">
        <f>+'Progress Report - Yr 1 &amp; 9 mth'!AA32</f>
        <v>0</v>
      </c>
      <c r="O32" s="440"/>
      <c r="P32" s="440"/>
      <c r="Q32" s="440"/>
      <c r="R32" s="440"/>
      <c r="S32" s="1034">
        <f>SUM(O32:R32)</f>
        <v>0</v>
      </c>
      <c r="T32" s="441">
        <f>+S32-N32</f>
        <v>0</v>
      </c>
      <c r="U32" s="459">
        <f>IF(ISERROR(T32/N32),0,T32/N32)</f>
        <v>0</v>
      </c>
      <c r="V32" s="469"/>
      <c r="W32" s="469"/>
      <c r="X32" s="590"/>
      <c r="Y32" s="1157"/>
      <c r="Z32" s="1128">
        <f>+'Progress Report - Yr 1 &amp; 9 mth'!AE32</f>
        <v>0</v>
      </c>
      <c r="AA32" s="366">
        <f>+'Progress Report - Yr 1 &amp; 9 mth'!AF32</f>
        <v>0</v>
      </c>
      <c r="AB32" s="366">
        <f>+'Progress Report - Yr 1 &amp; 9 mth'!AG32</f>
        <v>0</v>
      </c>
      <c r="AC32" s="366">
        <f>+'Progress Report - Yr 1 &amp; 9 mth'!AH32</f>
        <v>0</v>
      </c>
      <c r="AD32" s="439">
        <f>+' Original Budget Template'!X32</f>
        <v>0</v>
      </c>
      <c r="AE32" s="439">
        <f>SUM(Z32:AC32)</f>
        <v>0</v>
      </c>
      <c r="AF32" s="469"/>
      <c r="AG32" s="469"/>
      <c r="AH32" s="589"/>
      <c r="AI32" s="366">
        <f>+' Original Budget Template'!Z32</f>
        <v>0</v>
      </c>
      <c r="AJ32" s="366">
        <f>+' Original Budget Template'!AA32</f>
        <v>0</v>
      </c>
      <c r="AK32" s="366">
        <f>+' Original Budget Template'!AB32</f>
        <v>0</v>
      </c>
      <c r="AL32" s="366">
        <f>+' Original Budget Template'!AC32</f>
        <v>0</v>
      </c>
      <c r="AM32" s="439">
        <f>+' Original Budget Template'!AD32</f>
        <v>0</v>
      </c>
      <c r="AN32" s="439">
        <f>SUM(AI32:AL32)</f>
        <v>0</v>
      </c>
      <c r="AO32" s="469"/>
      <c r="AP32" s="469"/>
      <c r="AQ32" s="589"/>
      <c r="AR32" s="366">
        <f>+' Original Budget Template'!AF32</f>
        <v>0</v>
      </c>
      <c r="AS32" s="366">
        <f>+' Original Budget Template'!AG32</f>
        <v>0</v>
      </c>
      <c r="AT32" s="366">
        <f>+' Original Budget Template'!AH32</f>
        <v>0</v>
      </c>
      <c r="AU32" s="366">
        <f>+' Original Budget Template'!AI32</f>
        <v>0</v>
      </c>
      <c r="AV32" s="439">
        <f>+' Original Budget Template'!AJ32</f>
        <v>0</v>
      </c>
      <c r="AW32" s="439">
        <f>SUM(AR32:AU32)</f>
        <v>0</v>
      </c>
      <c r="AX32" s="469"/>
      <c r="AY32" s="469"/>
      <c r="AZ32" s="914"/>
    </row>
    <row r="33" spans="1:52" ht="5.25" customHeight="1" x14ac:dyDescent="0.2">
      <c r="A33" s="913"/>
      <c r="B33" s="4"/>
      <c r="C33" s="936"/>
      <c r="D33" s="22"/>
      <c r="E33" s="1068"/>
      <c r="F33" s="1034"/>
      <c r="G33" s="439"/>
      <c r="H33" s="439"/>
      <c r="I33" s="1035"/>
      <c r="J33" s="1107"/>
      <c r="K33" s="443"/>
      <c r="L33" s="441" t="s">
        <v>62</v>
      </c>
      <c r="M33" s="458" t="s">
        <v>62</v>
      </c>
      <c r="N33" s="26"/>
      <c r="O33" s="443"/>
      <c r="P33" s="443"/>
      <c r="Q33" s="443"/>
      <c r="R33" s="443"/>
      <c r="S33" s="1107"/>
      <c r="T33" s="441" t="s">
        <v>62</v>
      </c>
      <c r="U33" s="458" t="s">
        <v>62</v>
      </c>
      <c r="V33" s="469"/>
      <c r="W33" s="469"/>
      <c r="X33" s="26"/>
      <c r="Y33" s="916"/>
      <c r="Z33" s="1129"/>
      <c r="AA33" s="39"/>
      <c r="AB33" s="39"/>
      <c r="AC33" s="39"/>
      <c r="AD33" s="26"/>
      <c r="AE33" s="26"/>
      <c r="AF33" s="469"/>
      <c r="AG33" s="469"/>
      <c r="AH33" s="26"/>
      <c r="AI33" s="39"/>
      <c r="AJ33" s="39"/>
      <c r="AK33" s="39"/>
      <c r="AL33" s="39"/>
      <c r="AM33" s="26"/>
      <c r="AN33" s="26"/>
      <c r="AO33" s="469"/>
      <c r="AP33" s="469"/>
      <c r="AQ33" s="26"/>
      <c r="AR33" s="39"/>
      <c r="AS33" s="39"/>
      <c r="AT33" s="39"/>
      <c r="AU33" s="39"/>
      <c r="AV33" s="26"/>
      <c r="AW33" s="26"/>
      <c r="AX33" s="469"/>
      <c r="AY33" s="469"/>
      <c r="AZ33" s="916"/>
    </row>
    <row r="34" spans="1:52" x14ac:dyDescent="0.2">
      <c r="A34" s="917">
        <f>' Original Budget Template'!A34</f>
        <v>4</v>
      </c>
      <c r="B34" s="1311">
        <f>' Original Budget Template'!B34</f>
        <v>1</v>
      </c>
      <c r="C34" s="938" t="str">
        <f>' Original Budget Template'!C34</f>
        <v>Description (Output 4)</v>
      </c>
      <c r="D34" s="417">
        <f>' Original Budget Template'!D34</f>
        <v>0</v>
      </c>
      <c r="E34" s="1069">
        <f>' Original Budget Template'!E34</f>
        <v>0</v>
      </c>
      <c r="F34" s="1030">
        <f>SUM(F35:F40)</f>
        <v>0</v>
      </c>
      <c r="G34" s="434">
        <f>SUM(K34,S34,AE34,AN34,AW34)</f>
        <v>0</v>
      </c>
      <c r="H34" s="434">
        <f>' Original Budget Template'!G34</f>
        <v>0</v>
      </c>
      <c r="I34" s="1031">
        <f>SUM(I35:I40)</f>
        <v>0</v>
      </c>
      <c r="J34" s="1038">
        <f>+' Original Budget Template'!L34</f>
        <v>0</v>
      </c>
      <c r="K34" s="434">
        <f>SUM(K36:K40)</f>
        <v>0</v>
      </c>
      <c r="L34" s="435">
        <f>+K34-J34</f>
        <v>0</v>
      </c>
      <c r="M34" s="457">
        <f>IF(ISERROR(L34/J34),0,L34/J34)</f>
        <v>0</v>
      </c>
      <c r="N34" s="384">
        <f>SUM(N36:N39)</f>
        <v>0</v>
      </c>
      <c r="O34" s="1030">
        <f>SUM(O36:O40)</f>
        <v>0</v>
      </c>
      <c r="P34" s="1030">
        <f>SUM(P36:P40)</f>
        <v>0</v>
      </c>
      <c r="Q34" s="1030">
        <f>SUM(Q36:Q40)</f>
        <v>0</v>
      </c>
      <c r="R34" s="1030">
        <f>SUM(R36:R40)</f>
        <v>0</v>
      </c>
      <c r="S34" s="1030">
        <f>SUM(S36:S40)</f>
        <v>0</v>
      </c>
      <c r="T34" s="435">
        <f>+S34-N34</f>
        <v>0</v>
      </c>
      <c r="U34" s="457">
        <f>IF(ISERROR(T34/N34),0,T34/N34)</f>
        <v>0</v>
      </c>
      <c r="V34" s="472">
        <f>IF(ISERROR((+N34+J34)/F34),0,(+N34+J34)/F34)</f>
        <v>0</v>
      </c>
      <c r="W34" s="472">
        <f>IF(ISERROR((+S34+K34)/G34),0,(+S34+K34)/G34)</f>
        <v>0</v>
      </c>
      <c r="X34" s="412"/>
      <c r="Y34" s="1156"/>
      <c r="Z34" s="1126">
        <f>SUM(Z36:Z40)</f>
        <v>0</v>
      </c>
      <c r="AA34" s="619">
        <f>SUM(AA36:AA40)</f>
        <v>0</v>
      </c>
      <c r="AB34" s="619">
        <f>SUM(AB36:AB40)</f>
        <v>0</v>
      </c>
      <c r="AC34" s="619">
        <f>SUM(AC36:AC40)</f>
        <v>0</v>
      </c>
      <c r="AD34" s="464">
        <f>+' Original Budget Template'!X34</f>
        <v>0</v>
      </c>
      <c r="AE34" s="464">
        <f>SUM(AE36:AE39)</f>
        <v>0</v>
      </c>
      <c r="AF34" s="472">
        <f>IF(ISERROR((+AD34+N34+J34)/F34),0,(+AD34+N34+J34)/F34)</f>
        <v>0</v>
      </c>
      <c r="AG34" s="472">
        <f>IF(ISERROR((+AE34+K34+S34)/G34),0,(+AE34+K34+S34)/G34)</f>
        <v>0</v>
      </c>
      <c r="AH34" s="413"/>
      <c r="AI34" s="667">
        <f>SUM(AI36:AI40)</f>
        <v>0</v>
      </c>
      <c r="AJ34" s="668">
        <f>SUM(AJ36:AJ40)</f>
        <v>0</v>
      </c>
      <c r="AK34" s="668">
        <f>SUM(AK36:AK40)</f>
        <v>0</v>
      </c>
      <c r="AL34" s="668">
        <f>SUM(AL36:AL40)</f>
        <v>0</v>
      </c>
      <c r="AM34" s="464">
        <f>+' Original Budget Template'!AD34</f>
        <v>0</v>
      </c>
      <c r="AN34" s="464">
        <f>SUM(AN36:AN39)</f>
        <v>0</v>
      </c>
      <c r="AO34" s="472">
        <f>IF(ISERROR((+$AM34+$AD34+$N34+$J34)/$F34),0,(+$AM34+$AD34+$N34+$J34)/$F34)</f>
        <v>0</v>
      </c>
      <c r="AP34" s="472">
        <f>IF(ISERROR((+$AN34+$AE34+$S34+$K34)/$G34),0,(+$AN34+$AE34+$S34+$K34)/$G34)</f>
        <v>0</v>
      </c>
      <c r="AQ34" s="413"/>
      <c r="AR34" s="667">
        <f>SUM(AR36:AR40)</f>
        <v>0</v>
      </c>
      <c r="AS34" s="668">
        <f>SUM(AS36:AS40)</f>
        <v>0</v>
      </c>
      <c r="AT34" s="668">
        <f>SUM(AT36:AT40)</f>
        <v>0</v>
      </c>
      <c r="AU34" s="668">
        <f>SUM(AU36:AU40)</f>
        <v>0</v>
      </c>
      <c r="AV34" s="464">
        <f>+' Original Budget Template'!AJ34</f>
        <v>0</v>
      </c>
      <c r="AW34" s="464">
        <f>SUM(AW36:AW39)</f>
        <v>0</v>
      </c>
      <c r="AX34" s="472">
        <f>IF(ISERROR((+$AV34+$AM34+$AD34+$N34+$J34)/$F34),0,(+$AV34+$AM34+$AD34+$N34+$J34)/$F34)</f>
        <v>0</v>
      </c>
      <c r="AY34" s="472">
        <f>IF(ISERROR(($AW34+$AN34+$AE34+$S34+$K34)/$G34),0,($AW34+$AN34+$AE34+$S34+$K34)/$G34)</f>
        <v>0</v>
      </c>
      <c r="AZ34" s="918"/>
    </row>
    <row r="35" spans="1:52" ht="38.25" x14ac:dyDescent="0.2">
      <c r="A35" s="919"/>
      <c r="B35" s="1312"/>
      <c r="C35" s="944" t="str">
        <f>' Original Budget Template'!C35</f>
        <v>Under each sub-output, provide a detailed description of what resources will be used to deliver the outputs:</v>
      </c>
      <c r="D35" s="23"/>
      <c r="E35" s="1070"/>
      <c r="F35" s="1032"/>
      <c r="G35" s="437"/>
      <c r="H35" s="437"/>
      <c r="I35" s="1033"/>
      <c r="J35" s="1039"/>
      <c r="K35" s="437"/>
      <c r="L35" s="441"/>
      <c r="M35" s="458"/>
      <c r="N35" s="26"/>
      <c r="O35" s="437"/>
      <c r="P35" s="437"/>
      <c r="Q35" s="437"/>
      <c r="R35" s="437"/>
      <c r="S35" s="1032"/>
      <c r="T35" s="441"/>
      <c r="U35" s="458"/>
      <c r="V35" s="469"/>
      <c r="W35" s="469"/>
      <c r="X35" s="414"/>
      <c r="Y35" s="1155"/>
      <c r="Z35" s="1127"/>
      <c r="AA35" s="62"/>
      <c r="AB35" s="62"/>
      <c r="AC35" s="62"/>
      <c r="AD35" s="436"/>
      <c r="AE35" s="436"/>
      <c r="AF35" s="469"/>
      <c r="AG35" s="469"/>
      <c r="AH35" s="481"/>
      <c r="AI35" s="62"/>
      <c r="AJ35" s="62"/>
      <c r="AK35" s="62"/>
      <c r="AL35" s="62"/>
      <c r="AM35" s="436"/>
      <c r="AN35" s="436"/>
      <c r="AO35" s="469"/>
      <c r="AP35" s="469"/>
      <c r="AQ35" s="481"/>
      <c r="AR35" s="62"/>
      <c r="AS35" s="62"/>
      <c r="AT35" s="62"/>
      <c r="AU35" s="62"/>
      <c r="AV35" s="436"/>
      <c r="AW35" s="436"/>
      <c r="AX35" s="469"/>
      <c r="AY35" s="469"/>
      <c r="AZ35" s="912"/>
    </row>
    <row r="36" spans="1:52" x14ac:dyDescent="0.2">
      <c r="A36" s="913">
        <f>' Original Budget Template'!A36</f>
        <v>4.0999999999999996</v>
      </c>
      <c r="B36" s="4"/>
      <c r="C36" s="936" t="str">
        <f>' Original Budget Template'!C36</f>
        <v>Description - suboutputs/tasks/expense type</v>
      </c>
      <c r="D36" s="22"/>
      <c r="E36" s="1068"/>
      <c r="F36" s="1034">
        <f>+' Original Budget Template'!F36</f>
        <v>0</v>
      </c>
      <c r="G36" s="439">
        <f>SUM(K36,S36,AE36,AN36,AW36)</f>
        <v>0</v>
      </c>
      <c r="H36" s="439">
        <f>' Original Budget Template'!G36</f>
        <v>0</v>
      </c>
      <c r="I36" s="1035">
        <f>IF(ISERROR(IF($B$34=1,G36/$AA$3,G36/$AA$5)),0,(IF($B$34=1,G36/$AA$3,G36/$AA$5)))</f>
        <v>0</v>
      </c>
      <c r="J36" s="1034">
        <f>+' Original Budget Template'!L36</f>
        <v>0</v>
      </c>
      <c r="K36" s="536">
        <f>+'Progress Report - Yr 1 &amp; 9 mth'!O36</f>
        <v>0</v>
      </c>
      <c r="L36" s="441">
        <f>+K36-J36</f>
        <v>0</v>
      </c>
      <c r="M36" s="459">
        <f>IF(ISERROR(L36/J36),0,L36/J36)</f>
        <v>0</v>
      </c>
      <c r="N36" s="174">
        <f>+'Progress Report - Yr 1 &amp; 9 mth'!AA36</f>
        <v>0</v>
      </c>
      <c r="O36" s="440"/>
      <c r="P36" s="440"/>
      <c r="Q36" s="440"/>
      <c r="R36" s="440"/>
      <c r="S36" s="1034">
        <f>SUM(O36:R36)</f>
        <v>0</v>
      </c>
      <c r="T36" s="441">
        <f>+S36-N36</f>
        <v>0</v>
      </c>
      <c r="U36" s="459">
        <f>IF(ISERROR(T36/N36),0,T36/N36)</f>
        <v>0</v>
      </c>
      <c r="V36" s="469"/>
      <c r="W36" s="469"/>
      <c r="X36" s="590"/>
      <c r="Y36" s="1157"/>
      <c r="Z36" s="1128">
        <f>+'Progress Report - Yr 1 &amp; 9 mth'!AE36</f>
        <v>0</v>
      </c>
      <c r="AA36" s="366">
        <f>+'Progress Report - Yr 1 &amp; 9 mth'!AF36</f>
        <v>0</v>
      </c>
      <c r="AB36" s="366">
        <f>+'Progress Report - Yr 1 &amp; 9 mth'!AG36</f>
        <v>0</v>
      </c>
      <c r="AC36" s="366">
        <f>+'Progress Report - Yr 1 &amp; 9 mth'!AH36</f>
        <v>0</v>
      </c>
      <c r="AD36" s="439">
        <f>+' Original Budget Template'!X36</f>
        <v>0</v>
      </c>
      <c r="AE36" s="439">
        <f>SUM(Z36:AC36)</f>
        <v>0</v>
      </c>
      <c r="AF36" s="469"/>
      <c r="AG36" s="469"/>
      <c r="AH36" s="589"/>
      <c r="AI36" s="366">
        <f>+' Original Budget Template'!Z36</f>
        <v>0</v>
      </c>
      <c r="AJ36" s="366">
        <f>+' Original Budget Template'!AA36</f>
        <v>0</v>
      </c>
      <c r="AK36" s="366">
        <f>+' Original Budget Template'!AB36</f>
        <v>0</v>
      </c>
      <c r="AL36" s="366">
        <f>+' Original Budget Template'!AC36</f>
        <v>0</v>
      </c>
      <c r="AM36" s="439">
        <f>+' Original Budget Template'!AD36</f>
        <v>0</v>
      </c>
      <c r="AN36" s="439">
        <f>SUM(AI36:AL36)</f>
        <v>0</v>
      </c>
      <c r="AO36" s="469"/>
      <c r="AP36" s="469"/>
      <c r="AQ36" s="589"/>
      <c r="AR36" s="366">
        <f>+' Original Budget Template'!AF36</f>
        <v>0</v>
      </c>
      <c r="AS36" s="366">
        <f>+' Original Budget Template'!AG36</f>
        <v>0</v>
      </c>
      <c r="AT36" s="366">
        <f>+' Original Budget Template'!AH36</f>
        <v>0</v>
      </c>
      <c r="AU36" s="366">
        <f>+' Original Budget Template'!AI36</f>
        <v>0</v>
      </c>
      <c r="AV36" s="439">
        <f>+' Original Budget Template'!AJ36</f>
        <v>0</v>
      </c>
      <c r="AW36" s="439">
        <f>SUM(AR36:AU36)</f>
        <v>0</v>
      </c>
      <c r="AX36" s="469"/>
      <c r="AY36" s="469"/>
      <c r="AZ36" s="914"/>
    </row>
    <row r="37" spans="1:52" x14ac:dyDescent="0.2">
      <c r="A37" s="913">
        <f>' Original Budget Template'!A37</f>
        <v>4.2</v>
      </c>
      <c r="B37" s="4"/>
      <c r="C37" s="936" t="str">
        <f>' Original Budget Template'!C37</f>
        <v>Description - suboutputs/tasks/expense type</v>
      </c>
      <c r="D37" s="22"/>
      <c r="E37" s="1068"/>
      <c r="F37" s="1034">
        <f>+' Original Budget Template'!F37</f>
        <v>0</v>
      </c>
      <c r="G37" s="439">
        <f>SUM(K37,S37,AE37,AN37,AW37)</f>
        <v>0</v>
      </c>
      <c r="H37" s="439">
        <f>' Original Budget Template'!G37</f>
        <v>0</v>
      </c>
      <c r="I37" s="1035">
        <f>IF(ISERROR(IF($B$34=1,G37/$AA$3,G37/$AA$5)),0,(IF($B$34=1,G37/$AA$3,G37/$AA$5)))</f>
        <v>0</v>
      </c>
      <c r="J37" s="1034">
        <f>+' Original Budget Template'!L37</f>
        <v>0</v>
      </c>
      <c r="K37" s="536">
        <f>+'Progress Report - Yr 1 &amp; 9 mth'!O37</f>
        <v>0</v>
      </c>
      <c r="L37" s="441">
        <f>+K37-J37</f>
        <v>0</v>
      </c>
      <c r="M37" s="459">
        <f>IF(ISERROR(L37/J37),0,L37/J37)</f>
        <v>0</v>
      </c>
      <c r="N37" s="174">
        <f>+'Progress Report - Yr 1 &amp; 9 mth'!AA37</f>
        <v>0</v>
      </c>
      <c r="O37" s="440"/>
      <c r="P37" s="440"/>
      <c r="Q37" s="440"/>
      <c r="R37" s="440"/>
      <c r="S37" s="1034">
        <f>SUM(O37:R37)</f>
        <v>0</v>
      </c>
      <c r="T37" s="441">
        <f>+S37-N37</f>
        <v>0</v>
      </c>
      <c r="U37" s="459">
        <f>IF(ISERROR(T37/N37),0,T37/N37)</f>
        <v>0</v>
      </c>
      <c r="V37" s="469"/>
      <c r="W37" s="469"/>
      <c r="X37" s="590"/>
      <c r="Y37" s="1157"/>
      <c r="Z37" s="1128">
        <f>+'Progress Report - Yr 1 &amp; 9 mth'!AE37</f>
        <v>0</v>
      </c>
      <c r="AA37" s="366">
        <f>+'Progress Report - Yr 1 &amp; 9 mth'!AF37</f>
        <v>0</v>
      </c>
      <c r="AB37" s="366">
        <f>+'Progress Report - Yr 1 &amp; 9 mth'!AG37</f>
        <v>0</v>
      </c>
      <c r="AC37" s="366">
        <f>+'Progress Report - Yr 1 &amp; 9 mth'!AH37</f>
        <v>0</v>
      </c>
      <c r="AD37" s="439">
        <f>+' Original Budget Template'!X37</f>
        <v>0</v>
      </c>
      <c r="AE37" s="439">
        <f>SUM(Z37:AC37)</f>
        <v>0</v>
      </c>
      <c r="AF37" s="469"/>
      <c r="AG37" s="469"/>
      <c r="AH37" s="589"/>
      <c r="AI37" s="366">
        <f>+' Original Budget Template'!Z37</f>
        <v>0</v>
      </c>
      <c r="AJ37" s="366">
        <f>+' Original Budget Template'!AA37</f>
        <v>0</v>
      </c>
      <c r="AK37" s="366">
        <f>+' Original Budget Template'!AB37</f>
        <v>0</v>
      </c>
      <c r="AL37" s="366">
        <f>+' Original Budget Template'!AC37</f>
        <v>0</v>
      </c>
      <c r="AM37" s="439">
        <f>+' Original Budget Template'!AD37</f>
        <v>0</v>
      </c>
      <c r="AN37" s="439">
        <f>SUM(AI37:AL37)</f>
        <v>0</v>
      </c>
      <c r="AO37" s="469"/>
      <c r="AP37" s="469"/>
      <c r="AQ37" s="589"/>
      <c r="AR37" s="366">
        <f>+' Original Budget Template'!AF37</f>
        <v>0</v>
      </c>
      <c r="AS37" s="366">
        <f>+' Original Budget Template'!AG37</f>
        <v>0</v>
      </c>
      <c r="AT37" s="366">
        <f>+' Original Budget Template'!AH37</f>
        <v>0</v>
      </c>
      <c r="AU37" s="366">
        <f>+' Original Budget Template'!AI37</f>
        <v>0</v>
      </c>
      <c r="AV37" s="439">
        <f>+' Original Budget Template'!AJ37</f>
        <v>0</v>
      </c>
      <c r="AW37" s="439">
        <f>SUM(AR37:AU37)</f>
        <v>0</v>
      </c>
      <c r="AX37" s="469"/>
      <c r="AY37" s="469"/>
      <c r="AZ37" s="914"/>
    </row>
    <row r="38" spans="1:52" x14ac:dyDescent="0.2">
      <c r="A38" s="913">
        <f>' Original Budget Template'!A38</f>
        <v>4.3</v>
      </c>
      <c r="B38" s="4"/>
      <c r="C38" s="936" t="str">
        <f>' Original Budget Template'!C38</f>
        <v>Description - suboutputs/tasks/expense type</v>
      </c>
      <c r="D38" s="22"/>
      <c r="E38" s="1068"/>
      <c r="F38" s="1034">
        <f>+' Original Budget Template'!F38</f>
        <v>0</v>
      </c>
      <c r="G38" s="439">
        <f>SUM(K38,S38,AE38,AN38,AW38)</f>
        <v>0</v>
      </c>
      <c r="H38" s="439">
        <f>' Original Budget Template'!G38</f>
        <v>0</v>
      </c>
      <c r="I38" s="1035">
        <f>IF(ISERROR(IF($B$34=1,G38/$AA$3,G38/$AA$5)),0,(IF($B$34=1,G38/$AA$3,G38/$AA$5)))</f>
        <v>0</v>
      </c>
      <c r="J38" s="1034">
        <f>+' Original Budget Template'!L38</f>
        <v>0</v>
      </c>
      <c r="K38" s="536">
        <f>+'Progress Report - Yr 1 &amp; 9 mth'!O38</f>
        <v>0</v>
      </c>
      <c r="L38" s="441">
        <f>+K38-J38</f>
        <v>0</v>
      </c>
      <c r="M38" s="459">
        <f>IF(ISERROR(L38/J38),0,L38/J38)</f>
        <v>0</v>
      </c>
      <c r="N38" s="174">
        <f>+'Progress Report - Yr 1 &amp; 9 mth'!AA38</f>
        <v>0</v>
      </c>
      <c r="O38" s="440"/>
      <c r="P38" s="440"/>
      <c r="Q38" s="440"/>
      <c r="R38" s="440"/>
      <c r="S38" s="1034">
        <f>SUM(O38:R38)</f>
        <v>0</v>
      </c>
      <c r="T38" s="441">
        <f>+S38-N38</f>
        <v>0</v>
      </c>
      <c r="U38" s="459">
        <f>IF(ISERROR(T38/N38),0,T38/N38)</f>
        <v>0</v>
      </c>
      <c r="V38" s="469"/>
      <c r="W38" s="469"/>
      <c r="X38" s="590"/>
      <c r="Y38" s="1157"/>
      <c r="Z38" s="1128">
        <f>+'Progress Report - Yr 1 &amp; 9 mth'!AE38</f>
        <v>0</v>
      </c>
      <c r="AA38" s="366">
        <f>+'Progress Report - Yr 1 &amp; 9 mth'!AF38</f>
        <v>0</v>
      </c>
      <c r="AB38" s="366">
        <f>+'Progress Report - Yr 1 &amp; 9 mth'!AG38</f>
        <v>0</v>
      </c>
      <c r="AC38" s="366">
        <f>+'Progress Report - Yr 1 &amp; 9 mth'!AH38</f>
        <v>0</v>
      </c>
      <c r="AD38" s="439">
        <f>+' Original Budget Template'!X38</f>
        <v>0</v>
      </c>
      <c r="AE38" s="439">
        <f>SUM(Z38:AC38)</f>
        <v>0</v>
      </c>
      <c r="AF38" s="469"/>
      <c r="AG38" s="469"/>
      <c r="AH38" s="589"/>
      <c r="AI38" s="366">
        <f>+' Original Budget Template'!Z38</f>
        <v>0</v>
      </c>
      <c r="AJ38" s="366">
        <f>+' Original Budget Template'!AA38</f>
        <v>0</v>
      </c>
      <c r="AK38" s="366">
        <f>+' Original Budget Template'!AB38</f>
        <v>0</v>
      </c>
      <c r="AL38" s="366">
        <f>+' Original Budget Template'!AC38</f>
        <v>0</v>
      </c>
      <c r="AM38" s="439">
        <f>+' Original Budget Template'!AD38</f>
        <v>0</v>
      </c>
      <c r="AN38" s="439">
        <f>SUM(AI38:AL38)</f>
        <v>0</v>
      </c>
      <c r="AO38" s="469"/>
      <c r="AP38" s="469"/>
      <c r="AQ38" s="589"/>
      <c r="AR38" s="366">
        <f>+' Original Budget Template'!AF38</f>
        <v>0</v>
      </c>
      <c r="AS38" s="366">
        <f>+' Original Budget Template'!AG38</f>
        <v>0</v>
      </c>
      <c r="AT38" s="366">
        <f>+' Original Budget Template'!AH38</f>
        <v>0</v>
      </c>
      <c r="AU38" s="366">
        <f>+' Original Budget Template'!AI38</f>
        <v>0</v>
      </c>
      <c r="AV38" s="439">
        <f>+' Original Budget Template'!AJ38</f>
        <v>0</v>
      </c>
      <c r="AW38" s="439">
        <f>SUM(AR38:AU38)</f>
        <v>0</v>
      </c>
      <c r="AX38" s="469"/>
      <c r="AY38" s="469"/>
      <c r="AZ38" s="914"/>
    </row>
    <row r="39" spans="1:52" x14ac:dyDescent="0.2">
      <c r="A39" s="913">
        <f>' Original Budget Template'!A39</f>
        <v>4.4000000000000004</v>
      </c>
      <c r="B39" s="4"/>
      <c r="C39" s="939" t="str">
        <f>' Original Budget Template'!C39</f>
        <v>Description - suboutputs/tasks/expense type</v>
      </c>
      <c r="D39" s="30"/>
      <c r="E39" s="1071"/>
      <c r="F39" s="1034">
        <f>+' Original Budget Template'!F39</f>
        <v>0</v>
      </c>
      <c r="G39" s="439">
        <f>SUM(K39,S39,AE39,AN39,AW39)</f>
        <v>0</v>
      </c>
      <c r="H39" s="439">
        <f>' Original Budget Template'!G39</f>
        <v>0</v>
      </c>
      <c r="I39" s="1035">
        <f>IF(ISERROR(IF($B$34=1,G39/$AA$3,G39/$AA$5)),0,(IF($B$34=1,G39/$AA$3,G39/$AA$5)))</f>
        <v>0</v>
      </c>
      <c r="J39" s="1034">
        <f>+' Original Budget Template'!L39</f>
        <v>0</v>
      </c>
      <c r="K39" s="536">
        <f>+'Progress Report - Yr 1 &amp; 9 mth'!O39</f>
        <v>0</v>
      </c>
      <c r="L39" s="441">
        <f>+K39-J39</f>
        <v>0</v>
      </c>
      <c r="M39" s="459">
        <f>IF(ISERROR(L39/J39),0,L39/J39)</f>
        <v>0</v>
      </c>
      <c r="N39" s="174">
        <f>+'Progress Report - Yr 1 &amp; 9 mth'!AA39</f>
        <v>0</v>
      </c>
      <c r="O39" s="440"/>
      <c r="P39" s="440"/>
      <c r="Q39" s="440"/>
      <c r="R39" s="440"/>
      <c r="S39" s="1034">
        <f>SUM(O39:R39)</f>
        <v>0</v>
      </c>
      <c r="T39" s="441">
        <f>+S39-N39</f>
        <v>0</v>
      </c>
      <c r="U39" s="459">
        <f>IF(ISERROR(T39/N39),0,T39/N39)</f>
        <v>0</v>
      </c>
      <c r="V39" s="469"/>
      <c r="W39" s="469"/>
      <c r="X39" s="590"/>
      <c r="Y39" s="1157"/>
      <c r="Z39" s="1128">
        <f>+'Progress Report - Yr 1 &amp; 9 mth'!AE39</f>
        <v>0</v>
      </c>
      <c r="AA39" s="366">
        <f>+'Progress Report - Yr 1 &amp; 9 mth'!AF39</f>
        <v>0</v>
      </c>
      <c r="AB39" s="366">
        <f>+'Progress Report - Yr 1 &amp; 9 mth'!AG39</f>
        <v>0</v>
      </c>
      <c r="AC39" s="366">
        <f>+'Progress Report - Yr 1 &amp; 9 mth'!AH39</f>
        <v>0</v>
      </c>
      <c r="AD39" s="439">
        <f>+' Original Budget Template'!X39</f>
        <v>0</v>
      </c>
      <c r="AE39" s="439">
        <f>SUM(Z39:AC39)</f>
        <v>0</v>
      </c>
      <c r="AF39" s="469"/>
      <c r="AG39" s="469"/>
      <c r="AH39" s="589"/>
      <c r="AI39" s="366">
        <f>+' Original Budget Template'!Z39</f>
        <v>0</v>
      </c>
      <c r="AJ39" s="366">
        <f>+' Original Budget Template'!AA39</f>
        <v>0</v>
      </c>
      <c r="AK39" s="366">
        <f>+' Original Budget Template'!AB39</f>
        <v>0</v>
      </c>
      <c r="AL39" s="366">
        <f>+' Original Budget Template'!AC39</f>
        <v>0</v>
      </c>
      <c r="AM39" s="439">
        <f>+' Original Budget Template'!AD39</f>
        <v>0</v>
      </c>
      <c r="AN39" s="439">
        <f>SUM(AI39:AL39)</f>
        <v>0</v>
      </c>
      <c r="AO39" s="469"/>
      <c r="AP39" s="469"/>
      <c r="AQ39" s="589"/>
      <c r="AR39" s="366">
        <f>+' Original Budget Template'!AF39</f>
        <v>0</v>
      </c>
      <c r="AS39" s="366">
        <f>+' Original Budget Template'!AG39</f>
        <v>0</v>
      </c>
      <c r="AT39" s="366">
        <f>+' Original Budget Template'!AH39</f>
        <v>0</v>
      </c>
      <c r="AU39" s="366">
        <f>+' Original Budget Template'!AI39</f>
        <v>0</v>
      </c>
      <c r="AV39" s="439">
        <f>+' Original Budget Template'!AJ39</f>
        <v>0</v>
      </c>
      <c r="AW39" s="439">
        <f>SUM(AR39:AU39)</f>
        <v>0</v>
      </c>
      <c r="AX39" s="469"/>
      <c r="AY39" s="469"/>
      <c r="AZ39" s="914"/>
    </row>
    <row r="40" spans="1:52" ht="5.25" customHeight="1" x14ac:dyDescent="0.2">
      <c r="A40" s="913"/>
      <c r="B40" s="4"/>
      <c r="C40" s="936"/>
      <c r="D40" s="22"/>
      <c r="E40" s="1068"/>
      <c r="F40" s="1034"/>
      <c r="G40" s="439"/>
      <c r="H40" s="439"/>
      <c r="I40" s="1035"/>
      <c r="J40" s="1107"/>
      <c r="K40" s="443"/>
      <c r="L40" s="441" t="s">
        <v>62</v>
      </c>
      <c r="M40" s="458" t="s">
        <v>62</v>
      </c>
      <c r="N40" s="26"/>
      <c r="O40" s="443"/>
      <c r="P40" s="443"/>
      <c r="Q40" s="443"/>
      <c r="R40" s="443"/>
      <c r="S40" s="1107"/>
      <c r="T40" s="441" t="s">
        <v>62</v>
      </c>
      <c r="U40" s="458" t="s">
        <v>62</v>
      </c>
      <c r="V40" s="469"/>
      <c r="W40" s="469"/>
      <c r="X40" s="26"/>
      <c r="Y40" s="916"/>
      <c r="Z40" s="1129"/>
      <c r="AA40" s="39"/>
      <c r="AB40" s="39"/>
      <c r="AC40" s="39"/>
      <c r="AD40" s="26"/>
      <c r="AE40" s="26"/>
      <c r="AF40" s="469"/>
      <c r="AG40" s="469"/>
      <c r="AH40" s="26"/>
      <c r="AI40" s="39"/>
      <c r="AJ40" s="39"/>
      <c r="AK40" s="39"/>
      <c r="AL40" s="39"/>
      <c r="AM40" s="26"/>
      <c r="AN40" s="26"/>
      <c r="AO40" s="469"/>
      <c r="AP40" s="469"/>
      <c r="AQ40" s="26"/>
      <c r="AR40" s="39"/>
      <c r="AS40" s="39"/>
      <c r="AT40" s="39"/>
      <c r="AU40" s="39"/>
      <c r="AV40" s="26"/>
      <c r="AW40" s="26"/>
      <c r="AX40" s="469"/>
      <c r="AY40" s="469"/>
      <c r="AZ40" s="916"/>
    </row>
    <row r="41" spans="1:52" x14ac:dyDescent="0.2">
      <c r="A41" s="917">
        <f>' Original Budget Template'!A41</f>
        <v>5</v>
      </c>
      <c r="B41" s="1311">
        <f>' Original Budget Template'!B41</f>
        <v>1</v>
      </c>
      <c r="C41" s="938" t="str">
        <f>' Original Budget Template'!C41</f>
        <v>Description (Output 5)</v>
      </c>
      <c r="D41" s="417">
        <f>' Original Budget Template'!D41</f>
        <v>0</v>
      </c>
      <c r="E41" s="1069">
        <f>' Original Budget Template'!E41</f>
        <v>0</v>
      </c>
      <c r="F41" s="1030">
        <f>SUM(F42:F47)</f>
        <v>0</v>
      </c>
      <c r="G41" s="434">
        <f>SUM(K41,S41,AE41,AN41,AW41)</f>
        <v>0</v>
      </c>
      <c r="H41" s="434">
        <f>' Original Budget Template'!G41</f>
        <v>0</v>
      </c>
      <c r="I41" s="1031">
        <f>SUM(I42:I47)</f>
        <v>0</v>
      </c>
      <c r="J41" s="1038">
        <f>+' Original Budget Template'!L41</f>
        <v>0</v>
      </c>
      <c r="K41" s="434">
        <f>SUM(K43:K47)</f>
        <v>0</v>
      </c>
      <c r="L41" s="435">
        <f>+K41-J41</f>
        <v>0</v>
      </c>
      <c r="M41" s="457">
        <f>IF(ISERROR(L41/J41),0,L41/J41)</f>
        <v>0</v>
      </c>
      <c r="N41" s="384">
        <f>SUM(N43:N46)</f>
        <v>0</v>
      </c>
      <c r="O41" s="1030">
        <f>SUM(O43:O47)</f>
        <v>0</v>
      </c>
      <c r="P41" s="1030">
        <f>SUM(P43:P47)</f>
        <v>0</v>
      </c>
      <c r="Q41" s="1030">
        <f>SUM(Q43:Q47)</f>
        <v>0</v>
      </c>
      <c r="R41" s="1030">
        <f>SUM(R43:R47)</f>
        <v>0</v>
      </c>
      <c r="S41" s="1030">
        <f>SUM(S43:S47)</f>
        <v>0</v>
      </c>
      <c r="T41" s="435">
        <f>+S41-N41</f>
        <v>0</v>
      </c>
      <c r="U41" s="457">
        <f>IF(ISERROR(T41/N41),0,T41/N41)</f>
        <v>0</v>
      </c>
      <c r="V41" s="472">
        <f>IF(ISERROR((+N41+J41)/F41),0,(+N41+J41)/F41)</f>
        <v>0</v>
      </c>
      <c r="W41" s="472">
        <f>IF(ISERROR((+S41+K41)/G41),0,(+S41+K41)/G41)</f>
        <v>0</v>
      </c>
      <c r="X41" s="412"/>
      <c r="Y41" s="1156"/>
      <c r="Z41" s="1126">
        <f>SUM(Z43:Z47)</f>
        <v>0</v>
      </c>
      <c r="AA41" s="619">
        <f>SUM(AA43:AA47)</f>
        <v>0</v>
      </c>
      <c r="AB41" s="619">
        <f>SUM(AB43:AB47)</f>
        <v>0</v>
      </c>
      <c r="AC41" s="619">
        <f>SUM(AC43:AC47)</f>
        <v>0</v>
      </c>
      <c r="AD41" s="464">
        <f>+' Original Budget Template'!X41</f>
        <v>0</v>
      </c>
      <c r="AE41" s="464">
        <f>SUM(AE43:AE46)</f>
        <v>0</v>
      </c>
      <c r="AF41" s="472">
        <f>IF(ISERROR((+AD41+N41+J41)/F41),0,(+AD41+N41+J41)/F41)</f>
        <v>0</v>
      </c>
      <c r="AG41" s="472">
        <f>IF(ISERROR((+AE41+K41+S41)/G41),0,(+AE41+K41+S41)/G41)</f>
        <v>0</v>
      </c>
      <c r="AH41" s="413"/>
      <c r="AI41" s="667">
        <f>SUM(AI43:AI47)</f>
        <v>0</v>
      </c>
      <c r="AJ41" s="668">
        <f>SUM(AJ43:AJ47)</f>
        <v>0</v>
      </c>
      <c r="AK41" s="668">
        <f>SUM(AK43:AK47)</f>
        <v>0</v>
      </c>
      <c r="AL41" s="668">
        <f>SUM(AL43:AL47)</f>
        <v>0</v>
      </c>
      <c r="AM41" s="464">
        <f>+' Original Budget Template'!AD41</f>
        <v>0</v>
      </c>
      <c r="AN41" s="464">
        <f>SUM(AN43:AN46)</f>
        <v>0</v>
      </c>
      <c r="AO41" s="472">
        <f>IF(ISERROR((+$AM41+$AD41+$N41+$J41)/$F41),0,(+$AM41+$AD41+$N41+$J41)/$F41)</f>
        <v>0</v>
      </c>
      <c r="AP41" s="472">
        <f>IF(ISERROR((+$AN41+$AE41+$S41+$K41)/$G41),0,(+$AN41+$AE41+$S41+$K41)/$G41)</f>
        <v>0</v>
      </c>
      <c r="AQ41" s="413"/>
      <c r="AR41" s="667">
        <f>SUM(AR43:AR47)</f>
        <v>0</v>
      </c>
      <c r="AS41" s="668">
        <f>SUM(AS43:AS47)</f>
        <v>0</v>
      </c>
      <c r="AT41" s="668">
        <f>SUM(AT43:AT47)</f>
        <v>0</v>
      </c>
      <c r="AU41" s="668">
        <f>SUM(AU43:AU47)</f>
        <v>0</v>
      </c>
      <c r="AV41" s="464">
        <f>+' Original Budget Template'!AJ41</f>
        <v>0</v>
      </c>
      <c r="AW41" s="464">
        <f>SUM(AW43:AW46)</f>
        <v>0</v>
      </c>
      <c r="AX41" s="472">
        <f>IF(ISERROR((+$AV41+$AM41+$AD41+$N41+$J41)/$F41),0,(+$AV41+$AM41+$AD41+$N41+$J41)/$F41)</f>
        <v>0</v>
      </c>
      <c r="AY41" s="472">
        <f>IF(ISERROR(($AW41+$AN41+$AE41+$S41+$K41)/$G41),0,($AW41+$AN41+$AE41+$S41+$K41)/$G41)</f>
        <v>0</v>
      </c>
      <c r="AZ41" s="918"/>
    </row>
    <row r="42" spans="1:52" ht="38.25" x14ac:dyDescent="0.2">
      <c r="A42" s="919"/>
      <c r="B42" s="1312"/>
      <c r="C42" s="944" t="str">
        <f>' Original Budget Template'!C42</f>
        <v>Under each sub-output, provide a detailed description of what resources will be used to deliver the outputs:</v>
      </c>
      <c r="D42" s="23"/>
      <c r="E42" s="1070"/>
      <c r="F42" s="1032"/>
      <c r="G42" s="437"/>
      <c r="H42" s="437"/>
      <c r="I42" s="1033"/>
      <c r="J42" s="1039"/>
      <c r="K42" s="437"/>
      <c r="L42" s="441"/>
      <c r="M42" s="458"/>
      <c r="N42" s="26"/>
      <c r="O42" s="437"/>
      <c r="P42" s="437"/>
      <c r="Q42" s="437"/>
      <c r="R42" s="437"/>
      <c r="S42" s="1032"/>
      <c r="T42" s="441"/>
      <c r="U42" s="458"/>
      <c r="V42" s="469"/>
      <c r="W42" s="469"/>
      <c r="X42" s="414"/>
      <c r="Y42" s="1155"/>
      <c r="Z42" s="1127"/>
      <c r="AA42" s="62"/>
      <c r="AB42" s="62"/>
      <c r="AC42" s="62"/>
      <c r="AD42" s="436"/>
      <c r="AE42" s="436"/>
      <c r="AF42" s="469"/>
      <c r="AG42" s="469"/>
      <c r="AH42" s="481"/>
      <c r="AI42" s="62"/>
      <c r="AJ42" s="62"/>
      <c r="AK42" s="62"/>
      <c r="AL42" s="62"/>
      <c r="AM42" s="436"/>
      <c r="AN42" s="436"/>
      <c r="AO42" s="469"/>
      <c r="AP42" s="469"/>
      <c r="AQ42" s="481"/>
      <c r="AR42" s="62"/>
      <c r="AS42" s="62"/>
      <c r="AT42" s="62"/>
      <c r="AU42" s="62"/>
      <c r="AV42" s="436"/>
      <c r="AW42" s="436"/>
      <c r="AX42" s="469"/>
      <c r="AY42" s="469"/>
      <c r="AZ42" s="912"/>
    </row>
    <row r="43" spans="1:52" x14ac:dyDescent="0.2">
      <c r="A43" s="913">
        <f>' Original Budget Template'!A43</f>
        <v>5.0999999999999996</v>
      </c>
      <c r="B43" s="4"/>
      <c r="C43" s="936" t="str">
        <f>' Original Budget Template'!C43</f>
        <v>Description - suboutputs/tasks/expense type</v>
      </c>
      <c r="D43" s="22"/>
      <c r="E43" s="1068"/>
      <c r="F43" s="1034">
        <f>+' Original Budget Template'!F43</f>
        <v>0</v>
      </c>
      <c r="G43" s="439">
        <f>SUM(K43,S43,AE43,AN43,AW43)</f>
        <v>0</v>
      </c>
      <c r="H43" s="439">
        <f>' Original Budget Template'!G43</f>
        <v>0</v>
      </c>
      <c r="I43" s="1035">
        <f>IF(ISERROR(IF($B$41=1,G43/$AA$3,G43/$AA$5)),0,(IF($B$41=1,G43/$AA$3,G43/$AA$5)))</f>
        <v>0</v>
      </c>
      <c r="J43" s="1034">
        <f>+' Original Budget Template'!L43</f>
        <v>0</v>
      </c>
      <c r="K43" s="536">
        <f>+'Progress Report - Yr 1 &amp; 9 mth'!O43</f>
        <v>0</v>
      </c>
      <c r="L43" s="441">
        <f>+K43-J43</f>
        <v>0</v>
      </c>
      <c r="M43" s="459">
        <f>IF(ISERROR(L43/J43),0,L43/J43)</f>
        <v>0</v>
      </c>
      <c r="N43" s="174">
        <f>+'Progress Report - Yr 1 &amp; 9 mth'!AA43</f>
        <v>0</v>
      </c>
      <c r="O43" s="440"/>
      <c r="P43" s="440"/>
      <c r="Q43" s="440"/>
      <c r="R43" s="440"/>
      <c r="S43" s="1034">
        <f>SUM(O43:R43)</f>
        <v>0</v>
      </c>
      <c r="T43" s="441">
        <f>+S43-N43</f>
        <v>0</v>
      </c>
      <c r="U43" s="459">
        <f>IF(ISERROR(T43/N43),0,T43/N43)</f>
        <v>0</v>
      </c>
      <c r="V43" s="469"/>
      <c r="W43" s="469"/>
      <c r="X43" s="590"/>
      <c r="Y43" s="1157"/>
      <c r="Z43" s="1128">
        <f>+'Progress Report - Yr 1 &amp; 9 mth'!AE43</f>
        <v>0</v>
      </c>
      <c r="AA43" s="366">
        <f>+'Progress Report - Yr 1 &amp; 9 mth'!AF43</f>
        <v>0</v>
      </c>
      <c r="AB43" s="366">
        <f>+'Progress Report - Yr 1 &amp; 9 mth'!AG43</f>
        <v>0</v>
      </c>
      <c r="AC43" s="366">
        <f>+'Progress Report - Yr 1 &amp; 9 mth'!AH43</f>
        <v>0</v>
      </c>
      <c r="AD43" s="439">
        <f>+' Original Budget Template'!X43</f>
        <v>0</v>
      </c>
      <c r="AE43" s="439">
        <f>SUM(Z43:AC43)</f>
        <v>0</v>
      </c>
      <c r="AF43" s="469"/>
      <c r="AG43" s="469"/>
      <c r="AH43" s="589"/>
      <c r="AI43" s="366">
        <f>+' Original Budget Template'!Z43</f>
        <v>0</v>
      </c>
      <c r="AJ43" s="366">
        <f>+' Original Budget Template'!AA43</f>
        <v>0</v>
      </c>
      <c r="AK43" s="366">
        <f>+' Original Budget Template'!AB43</f>
        <v>0</v>
      </c>
      <c r="AL43" s="366">
        <f>+' Original Budget Template'!AC43</f>
        <v>0</v>
      </c>
      <c r="AM43" s="439">
        <f>+' Original Budget Template'!AD43</f>
        <v>0</v>
      </c>
      <c r="AN43" s="439">
        <f>SUM(AI43:AL43)</f>
        <v>0</v>
      </c>
      <c r="AO43" s="469"/>
      <c r="AP43" s="469"/>
      <c r="AQ43" s="589"/>
      <c r="AR43" s="366">
        <f>+' Original Budget Template'!AF43</f>
        <v>0</v>
      </c>
      <c r="AS43" s="366">
        <f>+' Original Budget Template'!AG43</f>
        <v>0</v>
      </c>
      <c r="AT43" s="366">
        <f>+' Original Budget Template'!AH43</f>
        <v>0</v>
      </c>
      <c r="AU43" s="366">
        <f>+' Original Budget Template'!AI43</f>
        <v>0</v>
      </c>
      <c r="AV43" s="439">
        <f>+' Original Budget Template'!AJ43</f>
        <v>0</v>
      </c>
      <c r="AW43" s="439">
        <f>SUM(AR43:AU43)</f>
        <v>0</v>
      </c>
      <c r="AX43" s="469"/>
      <c r="AY43" s="469"/>
      <c r="AZ43" s="914"/>
    </row>
    <row r="44" spans="1:52" x14ac:dyDescent="0.2">
      <c r="A44" s="913">
        <f>' Original Budget Template'!A44</f>
        <v>5.2</v>
      </c>
      <c r="B44" s="4"/>
      <c r="C44" s="936" t="str">
        <f>' Original Budget Template'!C44</f>
        <v>Description - suboutputs/tasks/expense type</v>
      </c>
      <c r="D44" s="22"/>
      <c r="E44" s="1068"/>
      <c r="F44" s="1034">
        <f>+' Original Budget Template'!F44</f>
        <v>0</v>
      </c>
      <c r="G44" s="439">
        <f>SUM(K44,S44,AE44,AN44,AW44)</f>
        <v>0</v>
      </c>
      <c r="H44" s="439">
        <f>' Original Budget Template'!G44</f>
        <v>0</v>
      </c>
      <c r="I44" s="1035">
        <f>IF(ISERROR(IF($B$41=1,G44/$AA$3,G44/$AA$5)),0,(IF($B$41=1,G44/$AA$3,G44/$AA$5)))</f>
        <v>0</v>
      </c>
      <c r="J44" s="1034">
        <f>+' Original Budget Template'!L44</f>
        <v>0</v>
      </c>
      <c r="K44" s="536">
        <f>+'Progress Report - Yr 1 &amp; 9 mth'!O44</f>
        <v>0</v>
      </c>
      <c r="L44" s="441">
        <f>+K44-J44</f>
        <v>0</v>
      </c>
      <c r="M44" s="459">
        <f>IF(ISERROR(L44/J44),0,L44/J44)</f>
        <v>0</v>
      </c>
      <c r="N44" s="174">
        <f>+'Progress Report - Yr 1 &amp; 9 mth'!AA44</f>
        <v>0</v>
      </c>
      <c r="O44" s="440"/>
      <c r="P44" s="440"/>
      <c r="Q44" s="440"/>
      <c r="R44" s="440"/>
      <c r="S44" s="1034">
        <f>SUM(O44:R44)</f>
        <v>0</v>
      </c>
      <c r="T44" s="441">
        <f>+S44-N44</f>
        <v>0</v>
      </c>
      <c r="U44" s="459">
        <f>IF(ISERROR(T44/N44),0,T44/N44)</f>
        <v>0</v>
      </c>
      <c r="V44" s="469"/>
      <c r="W44" s="469"/>
      <c r="X44" s="590"/>
      <c r="Y44" s="1157"/>
      <c r="Z44" s="1128">
        <f>+'Progress Report - Yr 1 &amp; 9 mth'!AE44</f>
        <v>0</v>
      </c>
      <c r="AA44" s="366">
        <f>+'Progress Report - Yr 1 &amp; 9 mth'!AF44</f>
        <v>0</v>
      </c>
      <c r="AB44" s="366">
        <f>+'Progress Report - Yr 1 &amp; 9 mth'!AG44</f>
        <v>0</v>
      </c>
      <c r="AC44" s="366">
        <f>+'Progress Report - Yr 1 &amp; 9 mth'!AH44</f>
        <v>0</v>
      </c>
      <c r="AD44" s="439">
        <f>+' Original Budget Template'!X44</f>
        <v>0</v>
      </c>
      <c r="AE44" s="439">
        <f>SUM(Z44:AC44)</f>
        <v>0</v>
      </c>
      <c r="AF44" s="469"/>
      <c r="AG44" s="469"/>
      <c r="AH44" s="589"/>
      <c r="AI44" s="366">
        <f>+' Original Budget Template'!Z44</f>
        <v>0</v>
      </c>
      <c r="AJ44" s="366">
        <f>+' Original Budget Template'!AA44</f>
        <v>0</v>
      </c>
      <c r="AK44" s="366">
        <f>+' Original Budget Template'!AB44</f>
        <v>0</v>
      </c>
      <c r="AL44" s="366">
        <f>+' Original Budget Template'!AC44</f>
        <v>0</v>
      </c>
      <c r="AM44" s="439">
        <f>+' Original Budget Template'!AD44</f>
        <v>0</v>
      </c>
      <c r="AN44" s="439">
        <f>SUM(AI44:AL44)</f>
        <v>0</v>
      </c>
      <c r="AO44" s="469"/>
      <c r="AP44" s="469"/>
      <c r="AQ44" s="589"/>
      <c r="AR44" s="366">
        <f>+' Original Budget Template'!AF44</f>
        <v>0</v>
      </c>
      <c r="AS44" s="366">
        <f>+' Original Budget Template'!AG44</f>
        <v>0</v>
      </c>
      <c r="AT44" s="366">
        <f>+' Original Budget Template'!AH44</f>
        <v>0</v>
      </c>
      <c r="AU44" s="366">
        <f>+' Original Budget Template'!AI44</f>
        <v>0</v>
      </c>
      <c r="AV44" s="439">
        <f>+' Original Budget Template'!AJ44</f>
        <v>0</v>
      </c>
      <c r="AW44" s="439">
        <f>SUM(AR44:AU44)</f>
        <v>0</v>
      </c>
      <c r="AX44" s="469"/>
      <c r="AY44" s="469"/>
      <c r="AZ44" s="914"/>
    </row>
    <row r="45" spans="1:52" x14ac:dyDescent="0.2">
      <c r="A45" s="913">
        <f>' Original Budget Template'!A45</f>
        <v>5.3</v>
      </c>
      <c r="B45" s="4"/>
      <c r="C45" s="936" t="str">
        <f>' Original Budget Template'!C45</f>
        <v>Description - suboutputs/tasks/expense type</v>
      </c>
      <c r="D45" s="22"/>
      <c r="E45" s="1068"/>
      <c r="F45" s="1034">
        <f>+' Original Budget Template'!F45</f>
        <v>0</v>
      </c>
      <c r="G45" s="439">
        <f>SUM(K45,S45,AE45,AN45,AW45)</f>
        <v>0</v>
      </c>
      <c r="H45" s="439">
        <f>' Original Budget Template'!G45</f>
        <v>0</v>
      </c>
      <c r="I45" s="1035">
        <f>IF(ISERROR(IF($B$41=1,G45/$AA$3,G45/$AA$5)),0,(IF($B$41=1,G45/$AA$3,G45/$AA$5)))</f>
        <v>0</v>
      </c>
      <c r="J45" s="1034">
        <f>+' Original Budget Template'!L45</f>
        <v>0</v>
      </c>
      <c r="K45" s="536">
        <f>+'Progress Report - Yr 1 &amp; 9 mth'!O45</f>
        <v>0</v>
      </c>
      <c r="L45" s="441">
        <f>+K45-J45</f>
        <v>0</v>
      </c>
      <c r="M45" s="459">
        <f>IF(ISERROR(L45/J45),0,L45/J45)</f>
        <v>0</v>
      </c>
      <c r="N45" s="174">
        <f>+'Progress Report - Yr 1 &amp; 9 mth'!AA45</f>
        <v>0</v>
      </c>
      <c r="O45" s="440"/>
      <c r="P45" s="440"/>
      <c r="Q45" s="440"/>
      <c r="R45" s="440"/>
      <c r="S45" s="1034">
        <f>SUM(O45:R45)</f>
        <v>0</v>
      </c>
      <c r="T45" s="441">
        <f>+S45-N45</f>
        <v>0</v>
      </c>
      <c r="U45" s="459">
        <f>IF(ISERROR(T45/N45),0,T45/N45)</f>
        <v>0</v>
      </c>
      <c r="V45" s="469"/>
      <c r="W45" s="469"/>
      <c r="X45" s="590"/>
      <c r="Y45" s="1157"/>
      <c r="Z45" s="1128">
        <f>+'Progress Report - Yr 1 &amp; 9 mth'!AE45</f>
        <v>0</v>
      </c>
      <c r="AA45" s="366">
        <f>+'Progress Report - Yr 1 &amp; 9 mth'!AF45</f>
        <v>0</v>
      </c>
      <c r="AB45" s="366">
        <f>+'Progress Report - Yr 1 &amp; 9 mth'!AG45</f>
        <v>0</v>
      </c>
      <c r="AC45" s="366">
        <f>+'Progress Report - Yr 1 &amp; 9 mth'!AH45</f>
        <v>0</v>
      </c>
      <c r="AD45" s="439">
        <f>+' Original Budget Template'!X45</f>
        <v>0</v>
      </c>
      <c r="AE45" s="439">
        <f>SUM(Z45:AC45)</f>
        <v>0</v>
      </c>
      <c r="AF45" s="469"/>
      <c r="AG45" s="469"/>
      <c r="AH45" s="589"/>
      <c r="AI45" s="366">
        <f>+' Original Budget Template'!Z45</f>
        <v>0</v>
      </c>
      <c r="AJ45" s="366">
        <f>+' Original Budget Template'!AA45</f>
        <v>0</v>
      </c>
      <c r="AK45" s="366">
        <f>+' Original Budget Template'!AB45</f>
        <v>0</v>
      </c>
      <c r="AL45" s="366">
        <f>+' Original Budget Template'!AC45</f>
        <v>0</v>
      </c>
      <c r="AM45" s="439">
        <f>+' Original Budget Template'!AD45</f>
        <v>0</v>
      </c>
      <c r="AN45" s="439">
        <f>SUM(AI45:AL45)</f>
        <v>0</v>
      </c>
      <c r="AO45" s="469"/>
      <c r="AP45" s="469"/>
      <c r="AQ45" s="589"/>
      <c r="AR45" s="366">
        <f>+' Original Budget Template'!AF45</f>
        <v>0</v>
      </c>
      <c r="AS45" s="366">
        <f>+' Original Budget Template'!AG45</f>
        <v>0</v>
      </c>
      <c r="AT45" s="366">
        <f>+' Original Budget Template'!AH45</f>
        <v>0</v>
      </c>
      <c r="AU45" s="366">
        <f>+' Original Budget Template'!AI45</f>
        <v>0</v>
      </c>
      <c r="AV45" s="439">
        <f>+' Original Budget Template'!AJ45</f>
        <v>0</v>
      </c>
      <c r="AW45" s="439">
        <f>SUM(AR45:AU45)</f>
        <v>0</v>
      </c>
      <c r="AX45" s="469"/>
      <c r="AY45" s="469"/>
      <c r="AZ45" s="914"/>
    </row>
    <row r="46" spans="1:52" x14ac:dyDescent="0.2">
      <c r="A46" s="913">
        <f>' Original Budget Template'!A46</f>
        <v>5.4</v>
      </c>
      <c r="B46" s="4"/>
      <c r="C46" s="939" t="str">
        <f>' Original Budget Template'!C46</f>
        <v>Description - suboutputs/tasks/expense type</v>
      </c>
      <c r="D46" s="30"/>
      <c r="E46" s="1071"/>
      <c r="F46" s="1034">
        <f>+' Original Budget Template'!F46</f>
        <v>0</v>
      </c>
      <c r="G46" s="439">
        <f>SUM(K46,S46,AE46,AN46,AW46)</f>
        <v>0</v>
      </c>
      <c r="H46" s="439">
        <f>' Original Budget Template'!G46</f>
        <v>0</v>
      </c>
      <c r="I46" s="1035">
        <f>IF(ISERROR(IF($B$41=1,G46/$AA$3,G46/$AA$5)),0,(IF($B$41=1,G46/$AA$3,G46/$AA$5)))</f>
        <v>0</v>
      </c>
      <c r="J46" s="1034">
        <f>+' Original Budget Template'!L46</f>
        <v>0</v>
      </c>
      <c r="K46" s="536">
        <f>+'Progress Report - Yr 1 &amp; 9 mth'!O46</f>
        <v>0</v>
      </c>
      <c r="L46" s="441">
        <f>+K46-J46</f>
        <v>0</v>
      </c>
      <c r="M46" s="459">
        <f>IF(ISERROR(L46/J46),0,L46/J46)</f>
        <v>0</v>
      </c>
      <c r="N46" s="174">
        <f>+'Progress Report - Yr 1 &amp; 9 mth'!AA46</f>
        <v>0</v>
      </c>
      <c r="O46" s="440"/>
      <c r="P46" s="440"/>
      <c r="Q46" s="440"/>
      <c r="R46" s="440"/>
      <c r="S46" s="1034">
        <f>SUM(O46:R46)</f>
        <v>0</v>
      </c>
      <c r="T46" s="441">
        <f>+S46-N46</f>
        <v>0</v>
      </c>
      <c r="U46" s="459">
        <f>IF(ISERROR(T46/N46),0,T46/N46)</f>
        <v>0</v>
      </c>
      <c r="V46" s="469"/>
      <c r="W46" s="469"/>
      <c r="X46" s="590"/>
      <c r="Y46" s="1157"/>
      <c r="Z46" s="1128">
        <f>+'Progress Report - Yr 1 &amp; 9 mth'!AE46</f>
        <v>0</v>
      </c>
      <c r="AA46" s="366">
        <f>+'Progress Report - Yr 1 &amp; 9 mth'!AF46</f>
        <v>0</v>
      </c>
      <c r="AB46" s="366">
        <f>+'Progress Report - Yr 1 &amp; 9 mth'!AG46</f>
        <v>0</v>
      </c>
      <c r="AC46" s="366">
        <f>+'Progress Report - Yr 1 &amp; 9 mth'!AH46</f>
        <v>0</v>
      </c>
      <c r="AD46" s="439">
        <f>+' Original Budget Template'!X46</f>
        <v>0</v>
      </c>
      <c r="AE46" s="439">
        <f>SUM(Z46:AC46)</f>
        <v>0</v>
      </c>
      <c r="AF46" s="469"/>
      <c r="AG46" s="469"/>
      <c r="AH46" s="589"/>
      <c r="AI46" s="366">
        <f>+' Original Budget Template'!Z46</f>
        <v>0</v>
      </c>
      <c r="AJ46" s="366">
        <f>+' Original Budget Template'!AA46</f>
        <v>0</v>
      </c>
      <c r="AK46" s="366">
        <f>+' Original Budget Template'!AB46</f>
        <v>0</v>
      </c>
      <c r="AL46" s="366">
        <f>+' Original Budget Template'!AC46</f>
        <v>0</v>
      </c>
      <c r="AM46" s="439">
        <f>+' Original Budget Template'!AD46</f>
        <v>0</v>
      </c>
      <c r="AN46" s="439">
        <f>SUM(AI46:AL46)</f>
        <v>0</v>
      </c>
      <c r="AO46" s="469"/>
      <c r="AP46" s="469"/>
      <c r="AQ46" s="589"/>
      <c r="AR46" s="366">
        <f>+' Original Budget Template'!AF46</f>
        <v>0</v>
      </c>
      <c r="AS46" s="366">
        <f>+' Original Budget Template'!AG46</f>
        <v>0</v>
      </c>
      <c r="AT46" s="366">
        <f>+' Original Budget Template'!AH46</f>
        <v>0</v>
      </c>
      <c r="AU46" s="366">
        <f>+' Original Budget Template'!AI46</f>
        <v>0</v>
      </c>
      <c r="AV46" s="439">
        <f>+' Original Budget Template'!AJ46</f>
        <v>0</v>
      </c>
      <c r="AW46" s="439">
        <f>SUM(AR46:AU46)</f>
        <v>0</v>
      </c>
      <c r="AX46" s="469"/>
      <c r="AY46" s="469"/>
      <c r="AZ46" s="914"/>
    </row>
    <row r="47" spans="1:52" ht="5.25" customHeight="1" x14ac:dyDescent="0.2">
      <c r="A47" s="913"/>
      <c r="B47" s="4"/>
      <c r="C47" s="936"/>
      <c r="D47" s="22"/>
      <c r="E47" s="1068"/>
      <c r="F47" s="1034"/>
      <c r="G47" s="439"/>
      <c r="H47" s="439"/>
      <c r="I47" s="1035"/>
      <c r="J47" s="1107"/>
      <c r="K47" s="443"/>
      <c r="L47" s="441" t="s">
        <v>62</v>
      </c>
      <c r="M47" s="458" t="s">
        <v>62</v>
      </c>
      <c r="N47" s="26"/>
      <c r="O47" s="443"/>
      <c r="P47" s="443"/>
      <c r="Q47" s="443"/>
      <c r="R47" s="443"/>
      <c r="S47" s="1107"/>
      <c r="T47" s="441" t="s">
        <v>62</v>
      </c>
      <c r="U47" s="458" t="s">
        <v>62</v>
      </c>
      <c r="V47" s="469"/>
      <c r="W47" s="469"/>
      <c r="X47" s="26"/>
      <c r="Y47" s="916"/>
      <c r="Z47" s="1129"/>
      <c r="AA47" s="39"/>
      <c r="AB47" s="39"/>
      <c r="AC47" s="39"/>
      <c r="AD47" s="26"/>
      <c r="AE47" s="26"/>
      <c r="AF47" s="469"/>
      <c r="AG47" s="469"/>
      <c r="AH47" s="26"/>
      <c r="AI47" s="39"/>
      <c r="AJ47" s="39"/>
      <c r="AK47" s="39"/>
      <c r="AL47" s="39"/>
      <c r="AM47" s="26"/>
      <c r="AN47" s="26"/>
      <c r="AO47" s="469"/>
      <c r="AP47" s="469"/>
      <c r="AQ47" s="26"/>
      <c r="AR47" s="39"/>
      <c r="AS47" s="39"/>
      <c r="AT47" s="39"/>
      <c r="AU47" s="39"/>
      <c r="AV47" s="26"/>
      <c r="AW47" s="26"/>
      <c r="AX47" s="469"/>
      <c r="AY47" s="469"/>
      <c r="AZ47" s="916"/>
    </row>
    <row r="48" spans="1:52" x14ac:dyDescent="0.2">
      <c r="A48" s="917">
        <f>' Original Budget Template'!A48</f>
        <v>6</v>
      </c>
      <c r="B48" s="1311">
        <f>' Original Budget Template'!B48</f>
        <v>1</v>
      </c>
      <c r="C48" s="938" t="str">
        <f>' Original Budget Template'!C48</f>
        <v>Description (Output 6)</v>
      </c>
      <c r="D48" s="417">
        <f>' Original Budget Template'!D48</f>
        <v>0</v>
      </c>
      <c r="E48" s="1069">
        <f>' Original Budget Template'!E48</f>
        <v>0</v>
      </c>
      <c r="F48" s="1030">
        <f>SUM(F49:F54)</f>
        <v>0</v>
      </c>
      <c r="G48" s="434">
        <f>SUM(K48,S48,AE48,AN48,AW48)</f>
        <v>0</v>
      </c>
      <c r="H48" s="434">
        <f>' Original Budget Template'!G48</f>
        <v>0</v>
      </c>
      <c r="I48" s="1031">
        <f>SUM(I49:I54)</f>
        <v>0</v>
      </c>
      <c r="J48" s="1038">
        <f>+' Original Budget Template'!L48</f>
        <v>0</v>
      </c>
      <c r="K48" s="434">
        <f>SUM(K50:K54)</f>
        <v>0</v>
      </c>
      <c r="L48" s="435">
        <f>+K48-J48</f>
        <v>0</v>
      </c>
      <c r="M48" s="457">
        <f>IF(ISERROR(L48/J48),0,L48/J48)</f>
        <v>0</v>
      </c>
      <c r="N48" s="384">
        <f>SUM(N50:N53)</f>
        <v>0</v>
      </c>
      <c r="O48" s="1030">
        <f>SUM(O50:O54)</f>
        <v>0</v>
      </c>
      <c r="P48" s="1030">
        <f>SUM(P50:P54)</f>
        <v>0</v>
      </c>
      <c r="Q48" s="1030">
        <f>SUM(Q50:Q54)</f>
        <v>0</v>
      </c>
      <c r="R48" s="1030">
        <f>SUM(R50:R54)</f>
        <v>0</v>
      </c>
      <c r="S48" s="1030">
        <f>SUM(S50:S54)</f>
        <v>0</v>
      </c>
      <c r="T48" s="435">
        <f>+S48-N48</f>
        <v>0</v>
      </c>
      <c r="U48" s="457">
        <f>IF(ISERROR(T48/N48),0,T48/N48)</f>
        <v>0</v>
      </c>
      <c r="V48" s="472">
        <f>IF(ISERROR((+N48+J48)/F48),0,(+N48+J48)/F48)</f>
        <v>0</v>
      </c>
      <c r="W48" s="472">
        <f>IF(ISERROR((+S48+K48)/G48),0,(+S48+K48)/G48)</f>
        <v>0</v>
      </c>
      <c r="X48" s="412"/>
      <c r="Y48" s="1156"/>
      <c r="Z48" s="1126">
        <f>SUM(Z50:Z54)</f>
        <v>0</v>
      </c>
      <c r="AA48" s="619">
        <f>SUM(AA50:AA54)</f>
        <v>0</v>
      </c>
      <c r="AB48" s="619">
        <f>SUM(AB50:AB54)</f>
        <v>0</v>
      </c>
      <c r="AC48" s="619">
        <f>SUM(AC50:AC54)</f>
        <v>0</v>
      </c>
      <c r="AD48" s="464">
        <f>+' Original Budget Template'!X48</f>
        <v>0</v>
      </c>
      <c r="AE48" s="464">
        <f>SUM(AE50:AE53)</f>
        <v>0</v>
      </c>
      <c r="AF48" s="472">
        <f>IF(ISERROR((+AD48+N48+J48)/F48),0,(+AD48+N48+J48)/F48)</f>
        <v>0</v>
      </c>
      <c r="AG48" s="472">
        <f>IF(ISERROR((+AE48+K48+S48)/G48),0,(+AE48+K48+S48)/G48)</f>
        <v>0</v>
      </c>
      <c r="AH48" s="413"/>
      <c r="AI48" s="667">
        <f>SUM(AI50:AI54)</f>
        <v>0</v>
      </c>
      <c r="AJ48" s="668">
        <f>SUM(AJ50:AJ54)</f>
        <v>0</v>
      </c>
      <c r="AK48" s="668">
        <f>SUM(AK50:AK54)</f>
        <v>0</v>
      </c>
      <c r="AL48" s="668">
        <f>SUM(AL50:AL54)</f>
        <v>0</v>
      </c>
      <c r="AM48" s="464">
        <f>+' Original Budget Template'!AD48</f>
        <v>0</v>
      </c>
      <c r="AN48" s="464">
        <f>SUM(AN50:AN53)</f>
        <v>0</v>
      </c>
      <c r="AO48" s="472">
        <f>IF(ISERROR((+$AM48+$AD48+$N48+$J48)/$F48),0,(+$AM48+$AD48+$N48+$J48)/$F48)</f>
        <v>0</v>
      </c>
      <c r="AP48" s="472">
        <f>IF(ISERROR((+$AN48+$AE48+$S48+$K48)/$G48),0,(+$AN48+$AE48+$S48+$K48)/$G48)</f>
        <v>0</v>
      </c>
      <c r="AQ48" s="413"/>
      <c r="AR48" s="667">
        <f>SUM(AR50:AR54)</f>
        <v>0</v>
      </c>
      <c r="AS48" s="668">
        <f>SUM(AS50:AS54)</f>
        <v>0</v>
      </c>
      <c r="AT48" s="668">
        <f>SUM(AT50:AT54)</f>
        <v>0</v>
      </c>
      <c r="AU48" s="668">
        <f>SUM(AU50:AU54)</f>
        <v>0</v>
      </c>
      <c r="AV48" s="464">
        <f>+' Original Budget Template'!AJ48</f>
        <v>0</v>
      </c>
      <c r="AW48" s="464">
        <f>SUM(AW50:AW53)</f>
        <v>0</v>
      </c>
      <c r="AX48" s="472">
        <f>IF(ISERROR((+$AV48+$AM48+$AD48+$N48+$J48)/$F48),0,(+$AV48+$AM48+$AD48+$N48+$J48)/$F48)</f>
        <v>0</v>
      </c>
      <c r="AY48" s="472">
        <f>IF(ISERROR(($AW48+$AN48+$AE48+$S48+$K48)/$G48),0,($AW48+$AN48+$AE48+$S48+$K48)/$G48)</f>
        <v>0</v>
      </c>
      <c r="AZ48" s="918"/>
    </row>
    <row r="49" spans="1:52" ht="38.25" outlineLevel="1" x14ac:dyDescent="0.2">
      <c r="A49" s="919"/>
      <c r="B49" s="1312"/>
      <c r="C49" s="944" t="str">
        <f>' Original Budget Template'!C49</f>
        <v>Under each sub-output, provide a detailed description of what resources will be used to deliver the outputs:</v>
      </c>
      <c r="D49" s="23"/>
      <c r="E49" s="1070"/>
      <c r="F49" s="1032"/>
      <c r="G49" s="437"/>
      <c r="H49" s="437"/>
      <c r="I49" s="1033"/>
      <c r="J49" s="1039"/>
      <c r="K49" s="437"/>
      <c r="L49" s="441"/>
      <c r="M49" s="458"/>
      <c r="N49" s="26"/>
      <c r="O49" s="437"/>
      <c r="P49" s="437"/>
      <c r="Q49" s="437"/>
      <c r="R49" s="437"/>
      <c r="S49" s="1032"/>
      <c r="T49" s="441"/>
      <c r="U49" s="458"/>
      <c r="V49" s="469"/>
      <c r="W49" s="469"/>
      <c r="X49" s="414"/>
      <c r="Y49" s="1155"/>
      <c r="Z49" s="1127"/>
      <c r="AA49" s="62"/>
      <c r="AB49" s="62"/>
      <c r="AC49" s="62"/>
      <c r="AD49" s="436"/>
      <c r="AE49" s="436"/>
      <c r="AF49" s="469"/>
      <c r="AG49" s="469"/>
      <c r="AH49" s="481"/>
      <c r="AI49" s="62"/>
      <c r="AJ49" s="62"/>
      <c r="AK49" s="62"/>
      <c r="AL49" s="62"/>
      <c r="AM49" s="436"/>
      <c r="AN49" s="436"/>
      <c r="AO49" s="469"/>
      <c r="AP49" s="469"/>
      <c r="AQ49" s="481"/>
      <c r="AR49" s="62"/>
      <c r="AS49" s="62"/>
      <c r="AT49" s="62"/>
      <c r="AU49" s="62"/>
      <c r="AV49" s="436"/>
      <c r="AW49" s="436"/>
      <c r="AX49" s="469"/>
      <c r="AY49" s="469"/>
      <c r="AZ49" s="912"/>
    </row>
    <row r="50" spans="1:52" outlineLevel="1" x14ac:dyDescent="0.2">
      <c r="A50" s="913">
        <f>' Original Budget Template'!A50</f>
        <v>6.1</v>
      </c>
      <c r="B50" s="4"/>
      <c r="C50" s="936" t="str">
        <f>' Original Budget Template'!C50</f>
        <v>Description - suboutputs/tasks/expense type</v>
      </c>
      <c r="D50" s="22"/>
      <c r="E50" s="1068"/>
      <c r="F50" s="1034">
        <f>+' Original Budget Template'!F50</f>
        <v>0</v>
      </c>
      <c r="G50" s="439">
        <f>SUM(K50,S50,AE50,AN50,AW50)</f>
        <v>0</v>
      </c>
      <c r="H50" s="439">
        <f>' Original Budget Template'!G50</f>
        <v>0</v>
      </c>
      <c r="I50" s="1035">
        <f>IF(ISERROR(IF($B$48=1,G50/$AA$3,G50/$AA$5)),0,(IF($B$48=1,G50/$AA$3,G50/$AA$5)))</f>
        <v>0</v>
      </c>
      <c r="J50" s="1034">
        <f>+' Original Budget Template'!L50</f>
        <v>0</v>
      </c>
      <c r="K50" s="536">
        <f>+'Progress Report - Yr 1 &amp; 9 mth'!O50</f>
        <v>0</v>
      </c>
      <c r="L50" s="441">
        <f>+K50-J50</f>
        <v>0</v>
      </c>
      <c r="M50" s="459">
        <f>IF(ISERROR(L50/J50),0,L50/J50)</f>
        <v>0</v>
      </c>
      <c r="N50" s="174">
        <f>+'Progress Report - Yr 1 &amp; 9 mth'!AA50</f>
        <v>0</v>
      </c>
      <c r="O50" s="440"/>
      <c r="P50" s="440"/>
      <c r="Q50" s="440"/>
      <c r="R50" s="440"/>
      <c r="S50" s="1034">
        <f>SUM(O50:R50)</f>
        <v>0</v>
      </c>
      <c r="T50" s="441">
        <f>+S50-N50</f>
        <v>0</v>
      </c>
      <c r="U50" s="459">
        <f>IF(ISERROR(T50/N50),0,T50/N50)</f>
        <v>0</v>
      </c>
      <c r="V50" s="469"/>
      <c r="W50" s="469"/>
      <c r="X50" s="590"/>
      <c r="Y50" s="1157"/>
      <c r="Z50" s="1128">
        <f>+'Progress Report - Yr 1 &amp; 9 mth'!AE50</f>
        <v>0</v>
      </c>
      <c r="AA50" s="366">
        <f>+'Progress Report - Yr 1 &amp; 9 mth'!AF50</f>
        <v>0</v>
      </c>
      <c r="AB50" s="366">
        <f>+'Progress Report - Yr 1 &amp; 9 mth'!AG50</f>
        <v>0</v>
      </c>
      <c r="AC50" s="366">
        <f>+'Progress Report - Yr 1 &amp; 9 mth'!AH50</f>
        <v>0</v>
      </c>
      <c r="AD50" s="439">
        <f>+' Original Budget Template'!X50</f>
        <v>0</v>
      </c>
      <c r="AE50" s="439">
        <f>SUM(Z50:AC50)</f>
        <v>0</v>
      </c>
      <c r="AF50" s="469"/>
      <c r="AG50" s="469"/>
      <c r="AH50" s="589"/>
      <c r="AI50" s="366">
        <f>+' Original Budget Template'!Z50</f>
        <v>0</v>
      </c>
      <c r="AJ50" s="366">
        <f>+' Original Budget Template'!AA50</f>
        <v>0</v>
      </c>
      <c r="AK50" s="366">
        <f>+' Original Budget Template'!AB50</f>
        <v>0</v>
      </c>
      <c r="AL50" s="366">
        <f>+' Original Budget Template'!AC50</f>
        <v>0</v>
      </c>
      <c r="AM50" s="439">
        <f>+' Original Budget Template'!AD50</f>
        <v>0</v>
      </c>
      <c r="AN50" s="439">
        <f>SUM(AI50:AL50)</f>
        <v>0</v>
      </c>
      <c r="AO50" s="469"/>
      <c r="AP50" s="469"/>
      <c r="AQ50" s="589"/>
      <c r="AR50" s="366">
        <f>+' Original Budget Template'!AF50</f>
        <v>0</v>
      </c>
      <c r="AS50" s="366">
        <f>+' Original Budget Template'!AG50</f>
        <v>0</v>
      </c>
      <c r="AT50" s="366">
        <f>+' Original Budget Template'!AH50</f>
        <v>0</v>
      </c>
      <c r="AU50" s="366">
        <f>+' Original Budget Template'!AI50</f>
        <v>0</v>
      </c>
      <c r="AV50" s="439">
        <f>+' Original Budget Template'!AJ50</f>
        <v>0</v>
      </c>
      <c r="AW50" s="439">
        <f>SUM(AR50:AU50)</f>
        <v>0</v>
      </c>
      <c r="AX50" s="469"/>
      <c r="AY50" s="469"/>
      <c r="AZ50" s="914"/>
    </row>
    <row r="51" spans="1:52" outlineLevel="1" x14ac:dyDescent="0.2">
      <c r="A51" s="913">
        <f>' Original Budget Template'!A51</f>
        <v>6.2</v>
      </c>
      <c r="B51" s="4"/>
      <c r="C51" s="936" t="str">
        <f>' Original Budget Template'!C51</f>
        <v>Description - suboutputs/tasks/expense type</v>
      </c>
      <c r="D51" s="22"/>
      <c r="E51" s="1068"/>
      <c r="F51" s="1034">
        <f>+' Original Budget Template'!F51</f>
        <v>0</v>
      </c>
      <c r="G51" s="439">
        <f>SUM(K51,S51,AE51,AN51,AW51)</f>
        <v>0</v>
      </c>
      <c r="H51" s="439">
        <f>' Original Budget Template'!G51</f>
        <v>0</v>
      </c>
      <c r="I51" s="1035">
        <f>IF(ISERROR(IF($B$48=1,G51/$AA$3,G51/$AA$5)),0,(IF($B$48=1,G51/$AA$3,G51/$AA$5)))</f>
        <v>0</v>
      </c>
      <c r="J51" s="1034">
        <f>+' Original Budget Template'!L51</f>
        <v>0</v>
      </c>
      <c r="K51" s="536">
        <f>+'Progress Report - Yr 1 &amp; 9 mth'!O51</f>
        <v>0</v>
      </c>
      <c r="L51" s="441">
        <f>+K51-J51</f>
        <v>0</v>
      </c>
      <c r="M51" s="459">
        <f>IF(ISERROR(L51/J51),0,L51/J51)</f>
        <v>0</v>
      </c>
      <c r="N51" s="174">
        <f>+'Progress Report - Yr 1 &amp; 9 mth'!AA51</f>
        <v>0</v>
      </c>
      <c r="O51" s="440"/>
      <c r="P51" s="440"/>
      <c r="Q51" s="440"/>
      <c r="R51" s="440"/>
      <c r="S51" s="1034">
        <f>SUM(O51:R51)</f>
        <v>0</v>
      </c>
      <c r="T51" s="441">
        <f>+S51-N51</f>
        <v>0</v>
      </c>
      <c r="U51" s="459">
        <f>IF(ISERROR(T51/N51),0,T51/N51)</f>
        <v>0</v>
      </c>
      <c r="V51" s="469"/>
      <c r="W51" s="469"/>
      <c r="X51" s="590"/>
      <c r="Y51" s="1157"/>
      <c r="Z51" s="1128">
        <f>+'Progress Report - Yr 1 &amp; 9 mth'!AE51</f>
        <v>0</v>
      </c>
      <c r="AA51" s="366">
        <f>+'Progress Report - Yr 1 &amp; 9 mth'!AF51</f>
        <v>0</v>
      </c>
      <c r="AB51" s="366">
        <f>+'Progress Report - Yr 1 &amp; 9 mth'!AG51</f>
        <v>0</v>
      </c>
      <c r="AC51" s="366">
        <f>+'Progress Report - Yr 1 &amp; 9 mth'!AH51</f>
        <v>0</v>
      </c>
      <c r="AD51" s="439">
        <f>+' Original Budget Template'!X51</f>
        <v>0</v>
      </c>
      <c r="AE51" s="439">
        <f>SUM(Z51:AC51)</f>
        <v>0</v>
      </c>
      <c r="AF51" s="469"/>
      <c r="AG51" s="469"/>
      <c r="AH51" s="589"/>
      <c r="AI51" s="366">
        <f>+' Original Budget Template'!Z51</f>
        <v>0</v>
      </c>
      <c r="AJ51" s="366">
        <f>+' Original Budget Template'!AA51</f>
        <v>0</v>
      </c>
      <c r="AK51" s="366">
        <f>+' Original Budget Template'!AB51</f>
        <v>0</v>
      </c>
      <c r="AL51" s="366">
        <f>+' Original Budget Template'!AC51</f>
        <v>0</v>
      </c>
      <c r="AM51" s="439">
        <f>+' Original Budget Template'!AD51</f>
        <v>0</v>
      </c>
      <c r="AN51" s="439">
        <f>SUM(AI51:AL51)</f>
        <v>0</v>
      </c>
      <c r="AO51" s="469"/>
      <c r="AP51" s="469"/>
      <c r="AQ51" s="589"/>
      <c r="AR51" s="366">
        <f>+' Original Budget Template'!AF51</f>
        <v>0</v>
      </c>
      <c r="AS51" s="366">
        <f>+' Original Budget Template'!AG51</f>
        <v>0</v>
      </c>
      <c r="AT51" s="366">
        <f>+' Original Budget Template'!AH51</f>
        <v>0</v>
      </c>
      <c r="AU51" s="366">
        <f>+' Original Budget Template'!AI51</f>
        <v>0</v>
      </c>
      <c r="AV51" s="439">
        <f>+' Original Budget Template'!AJ51</f>
        <v>0</v>
      </c>
      <c r="AW51" s="439">
        <f>SUM(AR51:AU51)</f>
        <v>0</v>
      </c>
      <c r="AX51" s="469"/>
      <c r="AY51" s="469"/>
      <c r="AZ51" s="914"/>
    </row>
    <row r="52" spans="1:52" outlineLevel="1" x14ac:dyDescent="0.2">
      <c r="A52" s="913">
        <f>' Original Budget Template'!A52</f>
        <v>6.3</v>
      </c>
      <c r="B52" s="4"/>
      <c r="C52" s="936" t="str">
        <f>' Original Budget Template'!C52</f>
        <v>Description - suboutputs/tasks/expense type</v>
      </c>
      <c r="D52" s="22"/>
      <c r="E52" s="1068"/>
      <c r="F52" s="1034">
        <f>+' Original Budget Template'!F52</f>
        <v>0</v>
      </c>
      <c r="G52" s="439">
        <f>SUM(K52,S52,AE52,AN52,AW52)</f>
        <v>0</v>
      </c>
      <c r="H52" s="439">
        <f>' Original Budget Template'!G52</f>
        <v>0</v>
      </c>
      <c r="I52" s="1035">
        <f>IF(ISERROR(IF($B$48=1,G52/$AA$3,G52/$AA$5)),0,(IF($B$48=1,G52/$AA$3,G52/$AA$5)))</f>
        <v>0</v>
      </c>
      <c r="J52" s="1034">
        <f>+' Original Budget Template'!L52</f>
        <v>0</v>
      </c>
      <c r="K52" s="536">
        <f>+'Progress Report - Yr 1 &amp; 9 mth'!O52</f>
        <v>0</v>
      </c>
      <c r="L52" s="441">
        <f>+K52-J52</f>
        <v>0</v>
      </c>
      <c r="M52" s="459">
        <f>IF(ISERROR(L52/J52),0,L52/J52)</f>
        <v>0</v>
      </c>
      <c r="N52" s="174">
        <f>+'Progress Report - Yr 1 &amp; 9 mth'!AA52</f>
        <v>0</v>
      </c>
      <c r="O52" s="440"/>
      <c r="P52" s="440"/>
      <c r="Q52" s="440"/>
      <c r="R52" s="440"/>
      <c r="S52" s="1034">
        <f>SUM(O52:R52)</f>
        <v>0</v>
      </c>
      <c r="T52" s="441">
        <f>+S52-N52</f>
        <v>0</v>
      </c>
      <c r="U52" s="459">
        <f>IF(ISERROR(T52/N52),0,T52/N52)</f>
        <v>0</v>
      </c>
      <c r="V52" s="469"/>
      <c r="W52" s="469"/>
      <c r="X52" s="590"/>
      <c r="Y52" s="1157"/>
      <c r="Z52" s="1128">
        <f>+'Progress Report - Yr 1 &amp; 9 mth'!AE52</f>
        <v>0</v>
      </c>
      <c r="AA52" s="366">
        <f>+'Progress Report - Yr 1 &amp; 9 mth'!AF52</f>
        <v>0</v>
      </c>
      <c r="AB52" s="366">
        <f>+'Progress Report - Yr 1 &amp; 9 mth'!AG52</f>
        <v>0</v>
      </c>
      <c r="AC52" s="366">
        <f>+'Progress Report - Yr 1 &amp; 9 mth'!AH52</f>
        <v>0</v>
      </c>
      <c r="AD52" s="439">
        <f>+' Original Budget Template'!X52</f>
        <v>0</v>
      </c>
      <c r="AE52" s="439">
        <f>SUM(Z52:AC52)</f>
        <v>0</v>
      </c>
      <c r="AF52" s="469"/>
      <c r="AG52" s="469"/>
      <c r="AH52" s="589"/>
      <c r="AI52" s="366">
        <f>+' Original Budget Template'!Z52</f>
        <v>0</v>
      </c>
      <c r="AJ52" s="366">
        <f>+' Original Budget Template'!AA52</f>
        <v>0</v>
      </c>
      <c r="AK52" s="366">
        <f>+' Original Budget Template'!AB52</f>
        <v>0</v>
      </c>
      <c r="AL52" s="366">
        <f>+' Original Budget Template'!AC52</f>
        <v>0</v>
      </c>
      <c r="AM52" s="439">
        <f>+' Original Budget Template'!AD52</f>
        <v>0</v>
      </c>
      <c r="AN52" s="439">
        <f>SUM(AI52:AL52)</f>
        <v>0</v>
      </c>
      <c r="AO52" s="469"/>
      <c r="AP52" s="469"/>
      <c r="AQ52" s="589"/>
      <c r="AR52" s="366">
        <f>+' Original Budget Template'!AF52</f>
        <v>0</v>
      </c>
      <c r="AS52" s="366">
        <f>+' Original Budget Template'!AG52</f>
        <v>0</v>
      </c>
      <c r="AT52" s="366">
        <f>+' Original Budget Template'!AH52</f>
        <v>0</v>
      </c>
      <c r="AU52" s="366">
        <f>+' Original Budget Template'!AI52</f>
        <v>0</v>
      </c>
      <c r="AV52" s="439">
        <f>+' Original Budget Template'!AJ52</f>
        <v>0</v>
      </c>
      <c r="AW52" s="439">
        <f>SUM(AR52:AU52)</f>
        <v>0</v>
      </c>
      <c r="AX52" s="469"/>
      <c r="AY52" s="469"/>
      <c r="AZ52" s="914"/>
    </row>
    <row r="53" spans="1:52" outlineLevel="1" x14ac:dyDescent="0.2">
      <c r="A53" s="913">
        <f>' Original Budget Template'!A53</f>
        <v>6.4</v>
      </c>
      <c r="B53" s="4"/>
      <c r="C53" s="939" t="str">
        <f>' Original Budget Template'!C53</f>
        <v>Description - suboutputs/tasks/expense type</v>
      </c>
      <c r="D53" s="30"/>
      <c r="E53" s="1071"/>
      <c r="F53" s="1034">
        <f>+' Original Budget Template'!F53</f>
        <v>0</v>
      </c>
      <c r="G53" s="439">
        <f>SUM(K53,S53,AE53,AN53,AW53)</f>
        <v>0</v>
      </c>
      <c r="H53" s="439">
        <f>' Original Budget Template'!G53</f>
        <v>0</v>
      </c>
      <c r="I53" s="1035">
        <f>IF(ISERROR(IF($B$48=1,G53/$AA$3,G53/$AA$5)),0,(IF($B$48=1,G53/$AA$3,G53/$AA$5)))</f>
        <v>0</v>
      </c>
      <c r="J53" s="1034">
        <f>+' Original Budget Template'!L53</f>
        <v>0</v>
      </c>
      <c r="K53" s="536">
        <f>+'Progress Report - Yr 1 &amp; 9 mth'!O53</f>
        <v>0</v>
      </c>
      <c r="L53" s="441">
        <f>+K53-J53</f>
        <v>0</v>
      </c>
      <c r="M53" s="459">
        <f>IF(ISERROR(L53/J53),0,L53/J53)</f>
        <v>0</v>
      </c>
      <c r="N53" s="174">
        <f>+'Progress Report - Yr 1 &amp; 9 mth'!AA53</f>
        <v>0</v>
      </c>
      <c r="O53" s="440"/>
      <c r="P53" s="440"/>
      <c r="Q53" s="440"/>
      <c r="R53" s="440"/>
      <c r="S53" s="1034">
        <f>SUM(O53:R53)</f>
        <v>0</v>
      </c>
      <c r="T53" s="441">
        <f>+S53-N53</f>
        <v>0</v>
      </c>
      <c r="U53" s="459">
        <f>IF(ISERROR(T53/N53),0,T53/N53)</f>
        <v>0</v>
      </c>
      <c r="V53" s="469"/>
      <c r="W53" s="469"/>
      <c r="X53" s="590"/>
      <c r="Y53" s="1157"/>
      <c r="Z53" s="1128">
        <f>+'Progress Report - Yr 1 &amp; 9 mth'!AE53</f>
        <v>0</v>
      </c>
      <c r="AA53" s="366">
        <f>+'Progress Report - Yr 1 &amp; 9 mth'!AF53</f>
        <v>0</v>
      </c>
      <c r="AB53" s="366">
        <f>+'Progress Report - Yr 1 &amp; 9 mth'!AG53</f>
        <v>0</v>
      </c>
      <c r="AC53" s="366">
        <f>+'Progress Report - Yr 1 &amp; 9 mth'!AH53</f>
        <v>0</v>
      </c>
      <c r="AD53" s="439">
        <f>+' Original Budget Template'!X53</f>
        <v>0</v>
      </c>
      <c r="AE53" s="439">
        <f>SUM(Z53:AC53)</f>
        <v>0</v>
      </c>
      <c r="AF53" s="469"/>
      <c r="AG53" s="469"/>
      <c r="AH53" s="589"/>
      <c r="AI53" s="366">
        <f>+' Original Budget Template'!Z53</f>
        <v>0</v>
      </c>
      <c r="AJ53" s="366">
        <f>+' Original Budget Template'!AA53</f>
        <v>0</v>
      </c>
      <c r="AK53" s="366">
        <f>+' Original Budget Template'!AB53</f>
        <v>0</v>
      </c>
      <c r="AL53" s="366">
        <f>+' Original Budget Template'!AC53</f>
        <v>0</v>
      </c>
      <c r="AM53" s="439">
        <f>+' Original Budget Template'!AD53</f>
        <v>0</v>
      </c>
      <c r="AN53" s="439">
        <f>SUM(AI53:AL53)</f>
        <v>0</v>
      </c>
      <c r="AO53" s="469"/>
      <c r="AP53" s="469"/>
      <c r="AQ53" s="589"/>
      <c r="AR53" s="366">
        <f>+' Original Budget Template'!AF53</f>
        <v>0</v>
      </c>
      <c r="AS53" s="366">
        <f>+' Original Budget Template'!AG53</f>
        <v>0</v>
      </c>
      <c r="AT53" s="366">
        <f>+' Original Budget Template'!AH53</f>
        <v>0</v>
      </c>
      <c r="AU53" s="366">
        <f>+' Original Budget Template'!AI53</f>
        <v>0</v>
      </c>
      <c r="AV53" s="439">
        <f>+' Original Budget Template'!AJ53</f>
        <v>0</v>
      </c>
      <c r="AW53" s="439">
        <f>SUM(AR53:AU53)</f>
        <v>0</v>
      </c>
      <c r="AX53" s="469"/>
      <c r="AY53" s="469"/>
      <c r="AZ53" s="914"/>
    </row>
    <row r="54" spans="1:52" ht="5.25" customHeight="1" x14ac:dyDescent="0.2">
      <c r="A54" s="913"/>
      <c r="B54" s="4"/>
      <c r="C54" s="936"/>
      <c r="D54" s="22"/>
      <c r="E54" s="1068"/>
      <c r="F54" s="1034"/>
      <c r="G54" s="439"/>
      <c r="H54" s="439"/>
      <c r="I54" s="1035"/>
      <c r="J54" s="1107"/>
      <c r="K54" s="443"/>
      <c r="L54" s="441" t="s">
        <v>62</v>
      </c>
      <c r="M54" s="458" t="s">
        <v>62</v>
      </c>
      <c r="N54" s="26"/>
      <c r="O54" s="443"/>
      <c r="P54" s="443"/>
      <c r="Q54" s="443"/>
      <c r="R54" s="443"/>
      <c r="S54" s="1107"/>
      <c r="T54" s="441" t="s">
        <v>62</v>
      </c>
      <c r="U54" s="458" t="s">
        <v>62</v>
      </c>
      <c r="V54" s="469"/>
      <c r="W54" s="469"/>
      <c r="X54" s="26"/>
      <c r="Y54" s="916"/>
      <c r="Z54" s="1129"/>
      <c r="AA54" s="39"/>
      <c r="AB54" s="39"/>
      <c r="AC54" s="39"/>
      <c r="AD54" s="26"/>
      <c r="AE54" s="26"/>
      <c r="AF54" s="469"/>
      <c r="AG54" s="469"/>
      <c r="AH54" s="26"/>
      <c r="AI54" s="39"/>
      <c r="AJ54" s="39"/>
      <c r="AK54" s="39"/>
      <c r="AL54" s="39"/>
      <c r="AM54" s="26"/>
      <c r="AN54" s="26"/>
      <c r="AO54" s="469"/>
      <c r="AP54" s="469"/>
      <c r="AQ54" s="26"/>
      <c r="AR54" s="39"/>
      <c r="AS54" s="39"/>
      <c r="AT54" s="39"/>
      <c r="AU54" s="39"/>
      <c r="AV54" s="26"/>
      <c r="AW54" s="26"/>
      <c r="AX54" s="469"/>
      <c r="AY54" s="469"/>
      <c r="AZ54" s="916"/>
    </row>
    <row r="55" spans="1:52" x14ac:dyDescent="0.2">
      <c r="A55" s="917">
        <f>' Original Budget Template'!A55</f>
        <v>7</v>
      </c>
      <c r="B55" s="1311">
        <f>' Original Budget Template'!B55</f>
        <v>1</v>
      </c>
      <c r="C55" s="938" t="str">
        <f>' Original Budget Template'!C55</f>
        <v>Description (Output 7)</v>
      </c>
      <c r="D55" s="417">
        <f>' Original Budget Template'!D55</f>
        <v>0</v>
      </c>
      <c r="E55" s="1069">
        <f>' Original Budget Template'!E55</f>
        <v>0</v>
      </c>
      <c r="F55" s="1030">
        <f>SUM(F56:F61)</f>
        <v>0</v>
      </c>
      <c r="G55" s="434">
        <f>SUM(K55,S55,AE55,AN55,AW55)</f>
        <v>0</v>
      </c>
      <c r="H55" s="434">
        <f>' Original Budget Template'!G55</f>
        <v>0</v>
      </c>
      <c r="I55" s="1031">
        <f>SUM(I56:I61)</f>
        <v>0</v>
      </c>
      <c r="J55" s="1038">
        <f>+' Original Budget Template'!L55</f>
        <v>0</v>
      </c>
      <c r="K55" s="434">
        <f>SUM(K57:K61)</f>
        <v>0</v>
      </c>
      <c r="L55" s="435">
        <f>+K55-J55</f>
        <v>0</v>
      </c>
      <c r="M55" s="457">
        <f>IF(ISERROR(L55/J55),0,L55/J55)</f>
        <v>0</v>
      </c>
      <c r="N55" s="535">
        <f>SUM(N57:N60)</f>
        <v>0</v>
      </c>
      <c r="O55" s="1030">
        <f>SUM(O57:O61)</f>
        <v>0</v>
      </c>
      <c r="P55" s="1030">
        <f>SUM(P57:P61)</f>
        <v>0</v>
      </c>
      <c r="Q55" s="1030">
        <f>SUM(Q57:Q61)</f>
        <v>0</v>
      </c>
      <c r="R55" s="1030">
        <f>SUM(R57:R61)</f>
        <v>0</v>
      </c>
      <c r="S55" s="1030">
        <f>SUM(S57:S61)</f>
        <v>0</v>
      </c>
      <c r="T55" s="435">
        <f>+S55-N55</f>
        <v>0</v>
      </c>
      <c r="U55" s="457">
        <f>IF(ISERROR(T55/N55),0,T55/N55)</f>
        <v>0</v>
      </c>
      <c r="V55" s="472">
        <f>IF(ISERROR((+N55+J55)/F55),0,(+N55+J55)/F55)</f>
        <v>0</v>
      </c>
      <c r="W55" s="472">
        <f>IF(ISERROR((+S55+K55)/G55),0,(+S55+K55)/G55)</f>
        <v>0</v>
      </c>
      <c r="X55" s="412"/>
      <c r="Y55" s="1156"/>
      <c r="Z55" s="1126">
        <f>SUM(Z57:Z61)</f>
        <v>0</v>
      </c>
      <c r="AA55" s="619">
        <f>SUM(AA57:AA61)</f>
        <v>0</v>
      </c>
      <c r="AB55" s="619">
        <f>SUM(AB57:AB61)</f>
        <v>0</v>
      </c>
      <c r="AC55" s="619">
        <f>SUM(AC57:AC61)</f>
        <v>0</v>
      </c>
      <c r="AD55" s="464">
        <f>+' Original Budget Template'!X55</f>
        <v>0</v>
      </c>
      <c r="AE55" s="464">
        <f>SUM(AE57:AE60)</f>
        <v>0</v>
      </c>
      <c r="AF55" s="472">
        <f>IF(ISERROR((+AD55+N55+J55)/F55),0,(+AD55+N55+J55)/F55)</f>
        <v>0</v>
      </c>
      <c r="AG55" s="472">
        <f>IF(ISERROR((+AE55+K55+S55)/G55),0,(+AE55+K55+S55)/G55)</f>
        <v>0</v>
      </c>
      <c r="AH55" s="413"/>
      <c r="AI55" s="667">
        <f>SUM(AI57:AI61)</f>
        <v>0</v>
      </c>
      <c r="AJ55" s="668">
        <f>SUM(AJ57:AJ61)</f>
        <v>0</v>
      </c>
      <c r="AK55" s="668">
        <f>SUM(AK57:AK61)</f>
        <v>0</v>
      </c>
      <c r="AL55" s="668">
        <f>SUM(AL57:AL61)</f>
        <v>0</v>
      </c>
      <c r="AM55" s="464">
        <f>+' Original Budget Template'!AD55</f>
        <v>0</v>
      </c>
      <c r="AN55" s="464">
        <f>SUM(AN57:AN60)</f>
        <v>0</v>
      </c>
      <c r="AO55" s="472">
        <f>IF(ISERROR((+$AM55+$AD55+$N55+$J55)/$F55),0,(+$AM55+$AD55+$N55+$J55)/$F55)</f>
        <v>0</v>
      </c>
      <c r="AP55" s="472">
        <f>IF(ISERROR((+$AN55+$AE55+$S55+$K55)/$G55),0,(+$AN55+$AE55+$S55+$K55)/$G55)</f>
        <v>0</v>
      </c>
      <c r="AQ55" s="413"/>
      <c r="AR55" s="667">
        <f>SUM(AR57:AR61)</f>
        <v>0</v>
      </c>
      <c r="AS55" s="668">
        <f>SUM(AS57:AS61)</f>
        <v>0</v>
      </c>
      <c r="AT55" s="668">
        <f>SUM(AT57:AT61)</f>
        <v>0</v>
      </c>
      <c r="AU55" s="668">
        <f>SUM(AU57:AU61)</f>
        <v>0</v>
      </c>
      <c r="AV55" s="464">
        <f>+' Original Budget Template'!AJ55</f>
        <v>0</v>
      </c>
      <c r="AW55" s="464">
        <f>SUM(AW57:AW60)</f>
        <v>0</v>
      </c>
      <c r="AX55" s="472">
        <f>IF(ISERROR((+$AV55+$AM55+$AD55+$N55+$J55)/$F55),0,(+$AV55+$AM55+$AD55+$N55+$J55)/$F55)</f>
        <v>0</v>
      </c>
      <c r="AY55" s="472">
        <f>IF(ISERROR(($AW55+$AN55+$AE55+$S55+$K55)/$G55),0,($AW55+$AN55+$AE55+$S55+$K55)/$G55)</f>
        <v>0</v>
      </c>
      <c r="AZ55" s="918"/>
    </row>
    <row r="56" spans="1:52" ht="38.25" outlineLevel="1" x14ac:dyDescent="0.2">
      <c r="A56" s="919"/>
      <c r="B56" s="1312"/>
      <c r="C56" s="944" t="str">
        <f>' Original Budget Template'!C56</f>
        <v>Under each sub-output, provide a detailed description of what resources will be used to deliver the outputs:</v>
      </c>
      <c r="D56" s="23"/>
      <c r="E56" s="1070"/>
      <c r="F56" s="1032"/>
      <c r="G56" s="437"/>
      <c r="H56" s="437"/>
      <c r="I56" s="1033"/>
      <c r="J56" s="1039"/>
      <c r="K56" s="437"/>
      <c r="L56" s="441"/>
      <c r="M56" s="458"/>
      <c r="N56" s="26"/>
      <c r="O56" s="437"/>
      <c r="P56" s="437"/>
      <c r="Q56" s="437"/>
      <c r="R56" s="437"/>
      <c r="S56" s="1032"/>
      <c r="T56" s="441"/>
      <c r="U56" s="458"/>
      <c r="V56" s="469"/>
      <c r="W56" s="469"/>
      <c r="X56" s="414"/>
      <c r="Y56" s="1155"/>
      <c r="Z56" s="1127"/>
      <c r="AA56" s="62"/>
      <c r="AB56" s="62"/>
      <c r="AC56" s="62"/>
      <c r="AD56" s="436"/>
      <c r="AE56" s="436"/>
      <c r="AF56" s="469"/>
      <c r="AG56" s="469"/>
      <c r="AH56" s="481"/>
      <c r="AI56" s="62"/>
      <c r="AJ56" s="62"/>
      <c r="AK56" s="62"/>
      <c r="AL56" s="62"/>
      <c r="AM56" s="436"/>
      <c r="AN56" s="436"/>
      <c r="AO56" s="469"/>
      <c r="AP56" s="469"/>
      <c r="AQ56" s="481"/>
      <c r="AR56" s="62"/>
      <c r="AS56" s="62"/>
      <c r="AT56" s="62"/>
      <c r="AU56" s="62"/>
      <c r="AV56" s="436"/>
      <c r="AW56" s="436"/>
      <c r="AX56" s="469"/>
      <c r="AY56" s="469"/>
      <c r="AZ56" s="912"/>
    </row>
    <row r="57" spans="1:52" outlineLevel="1" x14ac:dyDescent="0.2">
      <c r="A57" s="913">
        <f>' Original Budget Template'!A57</f>
        <v>7.1</v>
      </c>
      <c r="B57" s="4"/>
      <c r="C57" s="936" t="str">
        <f>' Original Budget Template'!C57</f>
        <v>Description - suboutputs/tasks/expense type</v>
      </c>
      <c r="D57" s="22"/>
      <c r="E57" s="1068"/>
      <c r="F57" s="1034">
        <f>+' Original Budget Template'!F57</f>
        <v>0</v>
      </c>
      <c r="G57" s="439">
        <f>SUM(K57,S57,AE57,AN57,AW57)</f>
        <v>0</v>
      </c>
      <c r="H57" s="439">
        <f>' Original Budget Template'!G57</f>
        <v>0</v>
      </c>
      <c r="I57" s="1035">
        <f>IF(ISERROR(IF($B$55=1,G57/$AA$3,G57/$AA$5)),0,(IF($B$55=1,G57/$AA$3,G57/$AA$5)))</f>
        <v>0</v>
      </c>
      <c r="J57" s="1034">
        <f>+' Original Budget Template'!L57</f>
        <v>0</v>
      </c>
      <c r="K57" s="536">
        <f>+'Progress Report - Yr 1 &amp; 9 mth'!O57</f>
        <v>0</v>
      </c>
      <c r="L57" s="441">
        <f>+K57-J57</f>
        <v>0</v>
      </c>
      <c r="M57" s="459">
        <f>IF(ISERROR(L57/J57),0,L57/J57)</f>
        <v>0</v>
      </c>
      <c r="N57" s="174">
        <f>+'Progress Report - Yr 1 &amp; 9 mth'!AA57</f>
        <v>0</v>
      </c>
      <c r="O57" s="440"/>
      <c r="P57" s="440"/>
      <c r="Q57" s="440"/>
      <c r="R57" s="440"/>
      <c r="S57" s="1034">
        <f>SUM(O57:R57)</f>
        <v>0</v>
      </c>
      <c r="T57" s="441">
        <f>+S57-N57</f>
        <v>0</v>
      </c>
      <c r="U57" s="459">
        <f>IF(ISERROR(T57/N57),0,T57/N57)</f>
        <v>0</v>
      </c>
      <c r="V57" s="469"/>
      <c r="W57" s="469"/>
      <c r="X57" s="590"/>
      <c r="Y57" s="1157"/>
      <c r="Z57" s="1128">
        <f>+'Progress Report - Yr 1 &amp; 9 mth'!AE57</f>
        <v>0</v>
      </c>
      <c r="AA57" s="366">
        <f>+'Progress Report - Yr 1 &amp; 9 mth'!AF57</f>
        <v>0</v>
      </c>
      <c r="AB57" s="366">
        <f>+'Progress Report - Yr 1 &amp; 9 mth'!AG57</f>
        <v>0</v>
      </c>
      <c r="AC57" s="366">
        <f>+'Progress Report - Yr 1 &amp; 9 mth'!AH57</f>
        <v>0</v>
      </c>
      <c r="AD57" s="439">
        <f>+' Original Budget Template'!X57</f>
        <v>0</v>
      </c>
      <c r="AE57" s="439">
        <f>SUM(Z57:AC57)</f>
        <v>0</v>
      </c>
      <c r="AF57" s="469"/>
      <c r="AG57" s="469"/>
      <c r="AH57" s="589"/>
      <c r="AI57" s="366">
        <f>+' Original Budget Template'!Z57</f>
        <v>0</v>
      </c>
      <c r="AJ57" s="366">
        <f>+' Original Budget Template'!AA57</f>
        <v>0</v>
      </c>
      <c r="AK57" s="366">
        <f>+' Original Budget Template'!AB57</f>
        <v>0</v>
      </c>
      <c r="AL57" s="366">
        <f>+' Original Budget Template'!AC57</f>
        <v>0</v>
      </c>
      <c r="AM57" s="439">
        <f>+' Original Budget Template'!AD57</f>
        <v>0</v>
      </c>
      <c r="AN57" s="439">
        <f>SUM(AI57:AL57)</f>
        <v>0</v>
      </c>
      <c r="AO57" s="469"/>
      <c r="AP57" s="469"/>
      <c r="AQ57" s="589"/>
      <c r="AR57" s="366">
        <f>+' Original Budget Template'!AF57</f>
        <v>0</v>
      </c>
      <c r="AS57" s="366">
        <f>+' Original Budget Template'!AG57</f>
        <v>0</v>
      </c>
      <c r="AT57" s="366">
        <f>+' Original Budget Template'!AH57</f>
        <v>0</v>
      </c>
      <c r="AU57" s="366">
        <f>+' Original Budget Template'!AI57</f>
        <v>0</v>
      </c>
      <c r="AV57" s="439">
        <f>+' Original Budget Template'!AJ57</f>
        <v>0</v>
      </c>
      <c r="AW57" s="439">
        <f>SUM(AR57:AU57)</f>
        <v>0</v>
      </c>
      <c r="AX57" s="469"/>
      <c r="AY57" s="469"/>
      <c r="AZ57" s="914"/>
    </row>
    <row r="58" spans="1:52" outlineLevel="1" x14ac:dyDescent="0.2">
      <c r="A58" s="913">
        <f>' Original Budget Template'!A58</f>
        <v>7.2</v>
      </c>
      <c r="B58" s="4"/>
      <c r="C58" s="936" t="str">
        <f>' Original Budget Template'!C58</f>
        <v>Description - suboutputs/tasks/expense type</v>
      </c>
      <c r="D58" s="22"/>
      <c r="E58" s="1068"/>
      <c r="F58" s="1034">
        <f>+' Original Budget Template'!F58</f>
        <v>0</v>
      </c>
      <c r="G58" s="439">
        <f>SUM(K58,S58,AE58,AN58,AW58)</f>
        <v>0</v>
      </c>
      <c r="H58" s="439">
        <f>' Original Budget Template'!G58</f>
        <v>0</v>
      </c>
      <c r="I58" s="1035">
        <f>IF(ISERROR(IF($B$55=1,G58/$AA$3,G58/$AA$5)),0,(IF($B$55=1,G58/$AA$3,G58/$AA$5)))</f>
        <v>0</v>
      </c>
      <c r="J58" s="1034">
        <f>+' Original Budget Template'!L58</f>
        <v>0</v>
      </c>
      <c r="K58" s="536">
        <f>+'Progress Report - Yr 1 &amp; 9 mth'!O58</f>
        <v>0</v>
      </c>
      <c r="L58" s="441">
        <f>+K58-J58</f>
        <v>0</v>
      </c>
      <c r="M58" s="459">
        <f>IF(ISERROR(L58/J58),0,L58/J58)</f>
        <v>0</v>
      </c>
      <c r="N58" s="174">
        <f>+'Progress Report - Yr 1 &amp; 9 mth'!AA58</f>
        <v>0</v>
      </c>
      <c r="O58" s="440"/>
      <c r="P58" s="440"/>
      <c r="Q58" s="440"/>
      <c r="R58" s="440"/>
      <c r="S58" s="1034">
        <f>SUM(O58:R58)</f>
        <v>0</v>
      </c>
      <c r="T58" s="441">
        <f>+S58-N58</f>
        <v>0</v>
      </c>
      <c r="U58" s="459">
        <f>IF(ISERROR(T58/N58),0,T58/N58)</f>
        <v>0</v>
      </c>
      <c r="V58" s="469"/>
      <c r="W58" s="469"/>
      <c r="X58" s="590"/>
      <c r="Y58" s="1157"/>
      <c r="Z58" s="1128">
        <f>+'Progress Report - Yr 1 &amp; 9 mth'!AE58</f>
        <v>0</v>
      </c>
      <c r="AA58" s="366">
        <f>+'Progress Report - Yr 1 &amp; 9 mth'!AF58</f>
        <v>0</v>
      </c>
      <c r="AB58" s="366">
        <f>+'Progress Report - Yr 1 &amp; 9 mth'!AG58</f>
        <v>0</v>
      </c>
      <c r="AC58" s="366">
        <f>+'Progress Report - Yr 1 &amp; 9 mth'!AH58</f>
        <v>0</v>
      </c>
      <c r="AD58" s="439">
        <f>+' Original Budget Template'!X58</f>
        <v>0</v>
      </c>
      <c r="AE58" s="439">
        <f>SUM(Z58:AC58)</f>
        <v>0</v>
      </c>
      <c r="AF58" s="469"/>
      <c r="AG58" s="469"/>
      <c r="AH58" s="589"/>
      <c r="AI58" s="366">
        <f>+' Original Budget Template'!Z58</f>
        <v>0</v>
      </c>
      <c r="AJ58" s="366">
        <f>+' Original Budget Template'!AA58</f>
        <v>0</v>
      </c>
      <c r="AK58" s="366">
        <f>+' Original Budget Template'!AB58</f>
        <v>0</v>
      </c>
      <c r="AL58" s="366">
        <f>+' Original Budget Template'!AC58</f>
        <v>0</v>
      </c>
      <c r="AM58" s="439">
        <f>+' Original Budget Template'!AD58</f>
        <v>0</v>
      </c>
      <c r="AN58" s="439">
        <f>SUM(AI58:AL58)</f>
        <v>0</v>
      </c>
      <c r="AO58" s="469"/>
      <c r="AP58" s="469"/>
      <c r="AQ58" s="589"/>
      <c r="AR58" s="366">
        <f>+' Original Budget Template'!AF58</f>
        <v>0</v>
      </c>
      <c r="AS58" s="366">
        <f>+' Original Budget Template'!AG58</f>
        <v>0</v>
      </c>
      <c r="AT58" s="366">
        <f>+' Original Budget Template'!AH58</f>
        <v>0</v>
      </c>
      <c r="AU58" s="366">
        <f>+' Original Budget Template'!AI58</f>
        <v>0</v>
      </c>
      <c r="AV58" s="439">
        <f>+' Original Budget Template'!AJ58</f>
        <v>0</v>
      </c>
      <c r="AW58" s="439">
        <f>SUM(AR58:AU58)</f>
        <v>0</v>
      </c>
      <c r="AX58" s="469"/>
      <c r="AY58" s="469"/>
      <c r="AZ58" s="914"/>
    </row>
    <row r="59" spans="1:52" outlineLevel="1" x14ac:dyDescent="0.2">
      <c r="A59" s="913">
        <f>' Original Budget Template'!A59</f>
        <v>7.3</v>
      </c>
      <c r="B59" s="4"/>
      <c r="C59" s="936" t="str">
        <f>' Original Budget Template'!C59</f>
        <v>Description - suboutputs/tasks/expense type</v>
      </c>
      <c r="D59" s="22"/>
      <c r="E59" s="1068"/>
      <c r="F59" s="1034">
        <f>+' Original Budget Template'!F59</f>
        <v>0</v>
      </c>
      <c r="G59" s="439">
        <f>SUM(K59,S59,AE59,AN59,AW59)</f>
        <v>0</v>
      </c>
      <c r="H59" s="439">
        <f>' Original Budget Template'!G59</f>
        <v>0</v>
      </c>
      <c r="I59" s="1035">
        <f>IF(ISERROR(IF($B$55=1,G59/$AA$3,G59/$AA$5)),0,(IF($B$55=1,G59/$AA$3,G59/$AA$5)))</f>
        <v>0</v>
      </c>
      <c r="J59" s="1034">
        <f>+' Original Budget Template'!L59</f>
        <v>0</v>
      </c>
      <c r="K59" s="536">
        <f>+'Progress Report - Yr 1 &amp; 9 mth'!O59</f>
        <v>0</v>
      </c>
      <c r="L59" s="441">
        <f>+K59-J59</f>
        <v>0</v>
      </c>
      <c r="M59" s="459">
        <f>IF(ISERROR(L59/J59),0,L59/J59)</f>
        <v>0</v>
      </c>
      <c r="N59" s="174">
        <f>+'Progress Report - Yr 1 &amp; 9 mth'!AA59</f>
        <v>0</v>
      </c>
      <c r="O59" s="440"/>
      <c r="P59" s="440"/>
      <c r="Q59" s="440"/>
      <c r="R59" s="440"/>
      <c r="S59" s="1034">
        <f>SUM(O59:R59)</f>
        <v>0</v>
      </c>
      <c r="T59" s="441">
        <f>+S59-N59</f>
        <v>0</v>
      </c>
      <c r="U59" s="459">
        <f>IF(ISERROR(T59/N59),0,T59/N59)</f>
        <v>0</v>
      </c>
      <c r="V59" s="469"/>
      <c r="W59" s="469"/>
      <c r="X59" s="590"/>
      <c r="Y59" s="1157"/>
      <c r="Z59" s="1128">
        <f>+'Progress Report - Yr 1 &amp; 9 mth'!AE59</f>
        <v>0</v>
      </c>
      <c r="AA59" s="366">
        <f>+'Progress Report - Yr 1 &amp; 9 mth'!AF59</f>
        <v>0</v>
      </c>
      <c r="AB59" s="366">
        <f>+'Progress Report - Yr 1 &amp; 9 mth'!AG59</f>
        <v>0</v>
      </c>
      <c r="AC59" s="366">
        <f>+'Progress Report - Yr 1 &amp; 9 mth'!AH59</f>
        <v>0</v>
      </c>
      <c r="AD59" s="439">
        <f>+' Original Budget Template'!X59</f>
        <v>0</v>
      </c>
      <c r="AE59" s="439">
        <f>SUM(Z59:AC59)</f>
        <v>0</v>
      </c>
      <c r="AF59" s="469"/>
      <c r="AG59" s="469"/>
      <c r="AH59" s="589"/>
      <c r="AI59" s="366">
        <f>+' Original Budget Template'!Z59</f>
        <v>0</v>
      </c>
      <c r="AJ59" s="366">
        <f>+' Original Budget Template'!AA59</f>
        <v>0</v>
      </c>
      <c r="AK59" s="366">
        <f>+' Original Budget Template'!AB59</f>
        <v>0</v>
      </c>
      <c r="AL59" s="366">
        <f>+' Original Budget Template'!AC59</f>
        <v>0</v>
      </c>
      <c r="AM59" s="439">
        <f>+' Original Budget Template'!AD59</f>
        <v>0</v>
      </c>
      <c r="AN59" s="439">
        <f>SUM(AI59:AL59)</f>
        <v>0</v>
      </c>
      <c r="AO59" s="469"/>
      <c r="AP59" s="469"/>
      <c r="AQ59" s="589"/>
      <c r="AR59" s="366">
        <f>+' Original Budget Template'!AF59</f>
        <v>0</v>
      </c>
      <c r="AS59" s="366">
        <f>+' Original Budget Template'!AG59</f>
        <v>0</v>
      </c>
      <c r="AT59" s="366">
        <f>+' Original Budget Template'!AH59</f>
        <v>0</v>
      </c>
      <c r="AU59" s="366">
        <f>+' Original Budget Template'!AI59</f>
        <v>0</v>
      </c>
      <c r="AV59" s="439">
        <f>+' Original Budget Template'!AJ59</f>
        <v>0</v>
      </c>
      <c r="AW59" s="439">
        <f>SUM(AR59:AU59)</f>
        <v>0</v>
      </c>
      <c r="AX59" s="469"/>
      <c r="AY59" s="469"/>
      <c r="AZ59" s="914"/>
    </row>
    <row r="60" spans="1:52" outlineLevel="1" x14ac:dyDescent="0.2">
      <c r="A60" s="913">
        <f>' Original Budget Template'!A60</f>
        <v>7.4</v>
      </c>
      <c r="B60" s="4"/>
      <c r="C60" s="939" t="str">
        <f>' Original Budget Template'!C60</f>
        <v>Description - suboutputs/tasks/expense type</v>
      </c>
      <c r="D60" s="30"/>
      <c r="E60" s="1071"/>
      <c r="F60" s="1034">
        <f>+' Original Budget Template'!F60</f>
        <v>0</v>
      </c>
      <c r="G60" s="439">
        <f>SUM(K60,S60,AE60,AN60,AW60)</f>
        <v>0</v>
      </c>
      <c r="H60" s="439">
        <f>' Original Budget Template'!G60</f>
        <v>0</v>
      </c>
      <c r="I60" s="1035">
        <f>IF(ISERROR(IF($B$55=1,G60/$AA$3,G60/$AA$5)),0,(IF($B$55=1,G60/$AA$3,G60/$AA$5)))</f>
        <v>0</v>
      </c>
      <c r="J60" s="1034">
        <f>+' Original Budget Template'!L60</f>
        <v>0</v>
      </c>
      <c r="K60" s="536">
        <f>+'Progress Report - Yr 1 &amp; 9 mth'!O60</f>
        <v>0</v>
      </c>
      <c r="L60" s="441">
        <f>+K60-J60</f>
        <v>0</v>
      </c>
      <c r="M60" s="459">
        <f>IF(ISERROR(L60/J60),0,L60/J60)</f>
        <v>0</v>
      </c>
      <c r="N60" s="174">
        <f>+'Progress Report - Yr 1 &amp; 9 mth'!AA60</f>
        <v>0</v>
      </c>
      <c r="O60" s="440"/>
      <c r="P60" s="440"/>
      <c r="Q60" s="440"/>
      <c r="R60" s="440"/>
      <c r="S60" s="1034">
        <f>SUM(O60:R60)</f>
        <v>0</v>
      </c>
      <c r="T60" s="441">
        <f>+S60-N60</f>
        <v>0</v>
      </c>
      <c r="U60" s="459">
        <f>IF(ISERROR(T60/N60),0,T60/N60)</f>
        <v>0</v>
      </c>
      <c r="V60" s="469"/>
      <c r="W60" s="469"/>
      <c r="X60" s="590"/>
      <c r="Y60" s="1157"/>
      <c r="Z60" s="1128">
        <f>+'Progress Report - Yr 1 &amp; 9 mth'!AE60</f>
        <v>0</v>
      </c>
      <c r="AA60" s="366">
        <f>+'Progress Report - Yr 1 &amp; 9 mth'!AF60</f>
        <v>0</v>
      </c>
      <c r="AB60" s="366">
        <f>+'Progress Report - Yr 1 &amp; 9 mth'!AG60</f>
        <v>0</v>
      </c>
      <c r="AC60" s="366">
        <f>+'Progress Report - Yr 1 &amp; 9 mth'!AH60</f>
        <v>0</v>
      </c>
      <c r="AD60" s="439">
        <f>+' Original Budget Template'!X60</f>
        <v>0</v>
      </c>
      <c r="AE60" s="439">
        <f>SUM(Z60:AC60)</f>
        <v>0</v>
      </c>
      <c r="AF60" s="469"/>
      <c r="AG60" s="469"/>
      <c r="AH60" s="589"/>
      <c r="AI60" s="366">
        <f>+' Original Budget Template'!Z60</f>
        <v>0</v>
      </c>
      <c r="AJ60" s="366">
        <f>+' Original Budget Template'!AA60</f>
        <v>0</v>
      </c>
      <c r="AK60" s="366">
        <f>+' Original Budget Template'!AB60</f>
        <v>0</v>
      </c>
      <c r="AL60" s="366">
        <f>+' Original Budget Template'!AC60</f>
        <v>0</v>
      </c>
      <c r="AM60" s="439">
        <f>+' Original Budget Template'!AD60</f>
        <v>0</v>
      </c>
      <c r="AN60" s="439">
        <f>SUM(AI60:AL60)</f>
        <v>0</v>
      </c>
      <c r="AO60" s="469"/>
      <c r="AP60" s="469"/>
      <c r="AQ60" s="589"/>
      <c r="AR60" s="366">
        <f>+' Original Budget Template'!AF60</f>
        <v>0</v>
      </c>
      <c r="AS60" s="366">
        <f>+' Original Budget Template'!AG60</f>
        <v>0</v>
      </c>
      <c r="AT60" s="366">
        <f>+' Original Budget Template'!AH60</f>
        <v>0</v>
      </c>
      <c r="AU60" s="366">
        <f>+' Original Budget Template'!AI60</f>
        <v>0</v>
      </c>
      <c r="AV60" s="439">
        <f>+' Original Budget Template'!AJ60</f>
        <v>0</v>
      </c>
      <c r="AW60" s="439">
        <f>SUM(AR60:AU60)</f>
        <v>0</v>
      </c>
      <c r="AX60" s="469"/>
      <c r="AY60" s="469"/>
      <c r="AZ60" s="914"/>
    </row>
    <row r="61" spans="1:52" ht="5.25" customHeight="1" x14ac:dyDescent="0.2">
      <c r="A61" s="913"/>
      <c r="B61" s="4"/>
      <c r="C61" s="936"/>
      <c r="D61" s="22"/>
      <c r="E61" s="1068"/>
      <c r="F61" s="1034"/>
      <c r="G61" s="439"/>
      <c r="H61" s="439"/>
      <c r="I61" s="1035"/>
      <c r="J61" s="1107"/>
      <c r="K61" s="443"/>
      <c r="L61" s="441" t="s">
        <v>62</v>
      </c>
      <c r="M61" s="458" t="s">
        <v>62</v>
      </c>
      <c r="N61" s="26"/>
      <c r="O61" s="443"/>
      <c r="P61" s="443"/>
      <c r="Q61" s="443"/>
      <c r="R61" s="443"/>
      <c r="S61" s="1107"/>
      <c r="T61" s="441" t="s">
        <v>62</v>
      </c>
      <c r="U61" s="458" t="s">
        <v>62</v>
      </c>
      <c r="V61" s="469"/>
      <c r="W61" s="469"/>
      <c r="X61" s="26"/>
      <c r="Y61" s="916"/>
      <c r="Z61" s="1129"/>
      <c r="AA61" s="39"/>
      <c r="AB61" s="39"/>
      <c r="AC61" s="39"/>
      <c r="AD61" s="26"/>
      <c r="AE61" s="26"/>
      <c r="AF61" s="469"/>
      <c r="AG61" s="469"/>
      <c r="AH61" s="26"/>
      <c r="AI61" s="39"/>
      <c r="AJ61" s="39"/>
      <c r="AK61" s="39"/>
      <c r="AL61" s="39"/>
      <c r="AM61" s="26"/>
      <c r="AN61" s="26"/>
      <c r="AO61" s="469"/>
      <c r="AP61" s="469"/>
      <c r="AQ61" s="26"/>
      <c r="AR61" s="39"/>
      <c r="AS61" s="39"/>
      <c r="AT61" s="39"/>
      <c r="AU61" s="39"/>
      <c r="AV61" s="26"/>
      <c r="AW61" s="26"/>
      <c r="AX61" s="469"/>
      <c r="AY61" s="469"/>
      <c r="AZ61" s="916"/>
    </row>
    <row r="62" spans="1:52" x14ac:dyDescent="0.2">
      <c r="A62" s="917">
        <f>' Original Budget Template'!A62</f>
        <v>8</v>
      </c>
      <c r="B62" s="1311">
        <f>' Original Budget Template'!B62</f>
        <v>1</v>
      </c>
      <c r="C62" s="938" t="str">
        <f>' Original Budget Template'!C62</f>
        <v>Description (Output 8)</v>
      </c>
      <c r="D62" s="417">
        <f>' Original Budget Template'!D62</f>
        <v>0</v>
      </c>
      <c r="E62" s="1069">
        <f>' Original Budget Template'!E62</f>
        <v>0</v>
      </c>
      <c r="F62" s="1030">
        <f>SUM(F63:F68)</f>
        <v>0</v>
      </c>
      <c r="G62" s="434">
        <f>SUM(K62,S62,AE62,AN62,AW62)</f>
        <v>0</v>
      </c>
      <c r="H62" s="434">
        <f>' Original Budget Template'!G62</f>
        <v>0</v>
      </c>
      <c r="I62" s="1031">
        <f>SUM(I63:I68)</f>
        <v>0</v>
      </c>
      <c r="J62" s="1038">
        <f>+' Original Budget Template'!L62</f>
        <v>0</v>
      </c>
      <c r="K62" s="434">
        <f>SUM(K64:K68)</f>
        <v>0</v>
      </c>
      <c r="L62" s="435">
        <f>+K62-J62</f>
        <v>0</v>
      </c>
      <c r="M62" s="457">
        <f>IF(ISERROR(L62/J62),0,L62/J62)</f>
        <v>0</v>
      </c>
      <c r="N62" s="535">
        <f>SUM(N64:N67)</f>
        <v>0</v>
      </c>
      <c r="O62" s="1030">
        <f>SUM(O64:O68)</f>
        <v>0</v>
      </c>
      <c r="P62" s="1030">
        <f>SUM(P64:P68)</f>
        <v>0</v>
      </c>
      <c r="Q62" s="1030">
        <f>SUM(Q64:Q68)</f>
        <v>0</v>
      </c>
      <c r="R62" s="1030">
        <f>SUM(R64:R68)</f>
        <v>0</v>
      </c>
      <c r="S62" s="1030">
        <f>SUM(S64:S68)</f>
        <v>0</v>
      </c>
      <c r="T62" s="435">
        <f>+S62-N62</f>
        <v>0</v>
      </c>
      <c r="U62" s="457">
        <f>IF(ISERROR(T62/N62),0,T62/N62)</f>
        <v>0</v>
      </c>
      <c r="V62" s="472">
        <f>IF(ISERROR((+N62+J62)/F62),0,(+N62+J62)/F62)</f>
        <v>0</v>
      </c>
      <c r="W62" s="472">
        <f>IF(ISERROR((+S62+K62)/G62),0,(+S62+K62)/G62)</f>
        <v>0</v>
      </c>
      <c r="X62" s="412"/>
      <c r="Y62" s="1156"/>
      <c r="Z62" s="1126">
        <f>SUM(Z64:Z68)</f>
        <v>0</v>
      </c>
      <c r="AA62" s="619">
        <f>SUM(AA64:AA68)</f>
        <v>0</v>
      </c>
      <c r="AB62" s="619">
        <f>SUM(AB64:AB68)</f>
        <v>0</v>
      </c>
      <c r="AC62" s="619">
        <f>SUM(AC64:AC68)</f>
        <v>0</v>
      </c>
      <c r="AD62" s="464">
        <f>+' Original Budget Template'!X62</f>
        <v>0</v>
      </c>
      <c r="AE62" s="464">
        <f>SUM(AE64:AE67)</f>
        <v>0</v>
      </c>
      <c r="AF62" s="472">
        <f>IF(ISERROR((+AD62+N62+J62)/F62),0,(+AD62+N62+J62)/F62)</f>
        <v>0</v>
      </c>
      <c r="AG62" s="472">
        <f>IF(ISERROR((+AE62+K62+S62)/G62),0,(+AE62+K62+S62)/G62)</f>
        <v>0</v>
      </c>
      <c r="AH62" s="413"/>
      <c r="AI62" s="667">
        <f>SUM(AI64:AI68)</f>
        <v>0</v>
      </c>
      <c r="AJ62" s="668">
        <f>SUM(AJ64:AJ68)</f>
        <v>0</v>
      </c>
      <c r="AK62" s="668">
        <f>SUM(AK64:AK68)</f>
        <v>0</v>
      </c>
      <c r="AL62" s="668">
        <f>SUM(AL64:AL68)</f>
        <v>0</v>
      </c>
      <c r="AM62" s="464">
        <f>+' Original Budget Template'!AD62</f>
        <v>0</v>
      </c>
      <c r="AN62" s="464">
        <f>SUM(AN64:AN67)</f>
        <v>0</v>
      </c>
      <c r="AO62" s="472">
        <f>IF(ISERROR((+$AM62+$AD62+$N62+$J62)/$F62),0,(+$AM62+$AD62+$N62+$J62)/$F62)</f>
        <v>0</v>
      </c>
      <c r="AP62" s="472">
        <f>IF(ISERROR((+$AN62+$AE62+$S62+$K62)/$G62),0,(+$AN62+$AE62+$S62+$K62)/$G62)</f>
        <v>0</v>
      </c>
      <c r="AQ62" s="413"/>
      <c r="AR62" s="667">
        <f>SUM(AR64:AR68)</f>
        <v>0</v>
      </c>
      <c r="AS62" s="668">
        <f>SUM(AS64:AS68)</f>
        <v>0</v>
      </c>
      <c r="AT62" s="668">
        <f>SUM(AT64:AT68)</f>
        <v>0</v>
      </c>
      <c r="AU62" s="668">
        <f>SUM(AU64:AU68)</f>
        <v>0</v>
      </c>
      <c r="AV62" s="464">
        <f>+' Original Budget Template'!AJ62</f>
        <v>0</v>
      </c>
      <c r="AW62" s="464">
        <f>SUM(AW64:AW67)</f>
        <v>0</v>
      </c>
      <c r="AX62" s="472">
        <f>IF(ISERROR((+$AV62+$AM62+$AD62+$N62+$J62)/$F62),0,(+$AV62+$AM62+$AD62+$N62+$J62)/$F62)</f>
        <v>0</v>
      </c>
      <c r="AY62" s="472">
        <f>IF(ISERROR(($AW62+$AN62+$AE62+$S62+$K62)/$G62),0,($AW62+$AN62+$AE62+$S62+$K62)/$G62)</f>
        <v>0</v>
      </c>
      <c r="AZ62" s="918"/>
    </row>
    <row r="63" spans="1:52" ht="38.25" outlineLevel="1" x14ac:dyDescent="0.2">
      <c r="A63" s="919"/>
      <c r="B63" s="1312"/>
      <c r="C63" s="944" t="str">
        <f>' Original Budget Template'!C63</f>
        <v>Under each sub-output, provide a detailed description of what resources will be used to deliver the outputs:</v>
      </c>
      <c r="D63" s="23"/>
      <c r="E63" s="1070"/>
      <c r="F63" s="1032"/>
      <c r="G63" s="437"/>
      <c r="H63" s="437"/>
      <c r="I63" s="1033"/>
      <c r="J63" s="1039"/>
      <c r="K63" s="437"/>
      <c r="L63" s="441"/>
      <c r="M63" s="458"/>
      <c r="N63" s="26"/>
      <c r="O63" s="437"/>
      <c r="P63" s="437"/>
      <c r="Q63" s="437"/>
      <c r="R63" s="437"/>
      <c r="S63" s="1032"/>
      <c r="T63" s="441"/>
      <c r="U63" s="458"/>
      <c r="V63" s="469"/>
      <c r="W63" s="469"/>
      <c r="X63" s="414"/>
      <c r="Y63" s="1155"/>
      <c r="Z63" s="1127"/>
      <c r="AA63" s="62"/>
      <c r="AB63" s="62"/>
      <c r="AC63" s="62"/>
      <c r="AD63" s="436"/>
      <c r="AE63" s="436"/>
      <c r="AF63" s="469"/>
      <c r="AG63" s="469"/>
      <c r="AH63" s="481"/>
      <c r="AI63" s="62"/>
      <c r="AJ63" s="62"/>
      <c r="AK63" s="62"/>
      <c r="AL63" s="62"/>
      <c r="AM63" s="436"/>
      <c r="AN63" s="436"/>
      <c r="AO63" s="469"/>
      <c r="AP63" s="469"/>
      <c r="AQ63" s="481"/>
      <c r="AR63" s="62"/>
      <c r="AS63" s="62"/>
      <c r="AT63" s="62"/>
      <c r="AU63" s="62"/>
      <c r="AV63" s="436"/>
      <c r="AW63" s="436"/>
      <c r="AX63" s="469"/>
      <c r="AY63" s="469"/>
      <c r="AZ63" s="912"/>
    </row>
    <row r="64" spans="1:52" outlineLevel="1" x14ac:dyDescent="0.2">
      <c r="A64" s="913">
        <f>' Original Budget Template'!A64</f>
        <v>8.1</v>
      </c>
      <c r="B64" s="4"/>
      <c r="C64" s="936" t="str">
        <f>' Original Budget Template'!C64</f>
        <v>Description - suboutputs/tasks/expense type</v>
      </c>
      <c r="D64" s="22"/>
      <c r="E64" s="1068"/>
      <c r="F64" s="1034">
        <f>+' Original Budget Template'!F64</f>
        <v>0</v>
      </c>
      <c r="G64" s="439">
        <f>SUM(K64,S64,AE64,AN64,AW64)</f>
        <v>0</v>
      </c>
      <c r="H64" s="439">
        <f>' Original Budget Template'!G64</f>
        <v>0</v>
      </c>
      <c r="I64" s="1035">
        <f>IF(ISERROR(IF($B$62=1,G64/$AA$3,G64/$AA$5)),0,(IF($B$62=1,G64/$AA$3,G64/$AA$5)))</f>
        <v>0</v>
      </c>
      <c r="J64" s="1034">
        <f>+' Original Budget Template'!L64</f>
        <v>0</v>
      </c>
      <c r="K64" s="536">
        <f>+'Progress Report - Yr 1 &amp; 9 mth'!O64</f>
        <v>0</v>
      </c>
      <c r="L64" s="441">
        <f>+K64-J64</f>
        <v>0</v>
      </c>
      <c r="M64" s="459">
        <f>IF(ISERROR(L64/J64),0,L64/J64)</f>
        <v>0</v>
      </c>
      <c r="N64" s="174">
        <f>+'Progress Report - Yr 1 &amp; 9 mth'!AA64</f>
        <v>0</v>
      </c>
      <c r="O64" s="440"/>
      <c r="P64" s="440"/>
      <c r="Q64" s="440"/>
      <c r="R64" s="440"/>
      <c r="S64" s="1034">
        <f>SUM(O64:R64)</f>
        <v>0</v>
      </c>
      <c r="T64" s="441">
        <f>+S64-N64</f>
        <v>0</v>
      </c>
      <c r="U64" s="459">
        <f>IF(ISERROR(T64/N64),0,T64/N64)</f>
        <v>0</v>
      </c>
      <c r="V64" s="469"/>
      <c r="W64" s="469"/>
      <c r="X64" s="590"/>
      <c r="Y64" s="1157"/>
      <c r="Z64" s="1128">
        <f>+'Progress Report - Yr 1 &amp; 9 mth'!AE64</f>
        <v>0</v>
      </c>
      <c r="AA64" s="366">
        <f>+'Progress Report - Yr 1 &amp; 9 mth'!AF64</f>
        <v>0</v>
      </c>
      <c r="AB64" s="366">
        <f>+'Progress Report - Yr 1 &amp; 9 mth'!AG64</f>
        <v>0</v>
      </c>
      <c r="AC64" s="366">
        <f>+'Progress Report - Yr 1 &amp; 9 mth'!AH64</f>
        <v>0</v>
      </c>
      <c r="AD64" s="439">
        <f>+' Original Budget Template'!X64</f>
        <v>0</v>
      </c>
      <c r="AE64" s="439">
        <f>SUM(Z64:AC64)</f>
        <v>0</v>
      </c>
      <c r="AF64" s="469"/>
      <c r="AG64" s="469"/>
      <c r="AH64" s="589"/>
      <c r="AI64" s="366">
        <f>+' Original Budget Template'!Z64</f>
        <v>0</v>
      </c>
      <c r="AJ64" s="366">
        <f>+' Original Budget Template'!AA64</f>
        <v>0</v>
      </c>
      <c r="AK64" s="366">
        <f>+' Original Budget Template'!AB64</f>
        <v>0</v>
      </c>
      <c r="AL64" s="366">
        <f>+' Original Budget Template'!AC64</f>
        <v>0</v>
      </c>
      <c r="AM64" s="439">
        <f>+' Original Budget Template'!AD64</f>
        <v>0</v>
      </c>
      <c r="AN64" s="439">
        <f>SUM(AI64:AL64)</f>
        <v>0</v>
      </c>
      <c r="AO64" s="469"/>
      <c r="AP64" s="469"/>
      <c r="AQ64" s="589"/>
      <c r="AR64" s="366">
        <f>+' Original Budget Template'!AF64</f>
        <v>0</v>
      </c>
      <c r="AS64" s="366">
        <f>+' Original Budget Template'!AG64</f>
        <v>0</v>
      </c>
      <c r="AT64" s="366">
        <f>+' Original Budget Template'!AH64</f>
        <v>0</v>
      </c>
      <c r="AU64" s="366">
        <f>+' Original Budget Template'!AI64</f>
        <v>0</v>
      </c>
      <c r="AV64" s="439">
        <f>+' Original Budget Template'!AJ64</f>
        <v>0</v>
      </c>
      <c r="AW64" s="439">
        <f>SUM(AR64:AU64)</f>
        <v>0</v>
      </c>
      <c r="AX64" s="469"/>
      <c r="AY64" s="469"/>
      <c r="AZ64" s="914"/>
    </row>
    <row r="65" spans="1:52" outlineLevel="1" x14ac:dyDescent="0.2">
      <c r="A65" s="913">
        <f>' Original Budget Template'!A65</f>
        <v>8.1999999999999993</v>
      </c>
      <c r="B65" s="4"/>
      <c r="C65" s="936" t="str">
        <f>' Original Budget Template'!C65</f>
        <v>Description - suboutputs/tasks/expense type</v>
      </c>
      <c r="D65" s="22"/>
      <c r="E65" s="1068"/>
      <c r="F65" s="1034">
        <f>+' Original Budget Template'!F65</f>
        <v>0</v>
      </c>
      <c r="G65" s="439">
        <f>SUM(K65,S65,AE65,AN65,AW65)</f>
        <v>0</v>
      </c>
      <c r="H65" s="439">
        <f>' Original Budget Template'!G65</f>
        <v>0</v>
      </c>
      <c r="I65" s="1035">
        <f>IF(ISERROR(IF($B$62=1,G65/$AA$3,G65/$AA$5)),0,(IF($B$62=1,G65/$AA$3,G65/$AA$5)))</f>
        <v>0</v>
      </c>
      <c r="J65" s="1034">
        <f>+' Original Budget Template'!L65</f>
        <v>0</v>
      </c>
      <c r="K65" s="536">
        <f>+'Progress Report - Yr 1 &amp; 9 mth'!O65</f>
        <v>0</v>
      </c>
      <c r="L65" s="441">
        <f>+K65-J65</f>
        <v>0</v>
      </c>
      <c r="M65" s="459">
        <f>IF(ISERROR(L65/J65),0,L65/J65)</f>
        <v>0</v>
      </c>
      <c r="N65" s="174">
        <f>+'Progress Report - Yr 1 &amp; 9 mth'!AA65</f>
        <v>0</v>
      </c>
      <c r="O65" s="440"/>
      <c r="P65" s="440"/>
      <c r="Q65" s="440"/>
      <c r="R65" s="440"/>
      <c r="S65" s="1034">
        <f>SUM(O65:R65)</f>
        <v>0</v>
      </c>
      <c r="T65" s="441">
        <f>+S65-N65</f>
        <v>0</v>
      </c>
      <c r="U65" s="459">
        <f>IF(ISERROR(T65/N65),0,T65/N65)</f>
        <v>0</v>
      </c>
      <c r="V65" s="469"/>
      <c r="W65" s="469"/>
      <c r="X65" s="590"/>
      <c r="Y65" s="1157"/>
      <c r="Z65" s="1128">
        <f>+'Progress Report - Yr 1 &amp; 9 mth'!AE65</f>
        <v>0</v>
      </c>
      <c r="AA65" s="366">
        <f>+'Progress Report - Yr 1 &amp; 9 mth'!AF65</f>
        <v>0</v>
      </c>
      <c r="AB65" s="366">
        <f>+'Progress Report - Yr 1 &amp; 9 mth'!AG65</f>
        <v>0</v>
      </c>
      <c r="AC65" s="366">
        <f>+'Progress Report - Yr 1 &amp; 9 mth'!AH65</f>
        <v>0</v>
      </c>
      <c r="AD65" s="439">
        <f>+' Original Budget Template'!X65</f>
        <v>0</v>
      </c>
      <c r="AE65" s="439">
        <f>SUM(Z65:AC65)</f>
        <v>0</v>
      </c>
      <c r="AF65" s="469"/>
      <c r="AG65" s="469"/>
      <c r="AH65" s="589"/>
      <c r="AI65" s="366">
        <f>+' Original Budget Template'!Z65</f>
        <v>0</v>
      </c>
      <c r="AJ65" s="366">
        <f>+' Original Budget Template'!AA65</f>
        <v>0</v>
      </c>
      <c r="AK65" s="366">
        <f>+' Original Budget Template'!AB65</f>
        <v>0</v>
      </c>
      <c r="AL65" s="366">
        <f>+' Original Budget Template'!AC65</f>
        <v>0</v>
      </c>
      <c r="AM65" s="439">
        <f>+' Original Budget Template'!AD65</f>
        <v>0</v>
      </c>
      <c r="AN65" s="439">
        <f>SUM(AI65:AL65)</f>
        <v>0</v>
      </c>
      <c r="AO65" s="469"/>
      <c r="AP65" s="469"/>
      <c r="AQ65" s="589"/>
      <c r="AR65" s="366">
        <f>+' Original Budget Template'!AF65</f>
        <v>0</v>
      </c>
      <c r="AS65" s="366">
        <f>+' Original Budget Template'!AG65</f>
        <v>0</v>
      </c>
      <c r="AT65" s="366">
        <f>+' Original Budget Template'!AH65</f>
        <v>0</v>
      </c>
      <c r="AU65" s="366">
        <f>+' Original Budget Template'!AI65</f>
        <v>0</v>
      </c>
      <c r="AV65" s="439">
        <f>+' Original Budget Template'!AJ65</f>
        <v>0</v>
      </c>
      <c r="AW65" s="439">
        <f>SUM(AR65:AU65)</f>
        <v>0</v>
      </c>
      <c r="AX65" s="469"/>
      <c r="AY65" s="469"/>
      <c r="AZ65" s="914"/>
    </row>
    <row r="66" spans="1:52" outlineLevel="1" x14ac:dyDescent="0.2">
      <c r="A66" s="913">
        <f>' Original Budget Template'!A66</f>
        <v>8.3000000000000007</v>
      </c>
      <c r="B66" s="4"/>
      <c r="C66" s="936" t="str">
        <f>' Original Budget Template'!C66</f>
        <v>Description - suboutputs/tasks/expense type</v>
      </c>
      <c r="D66" s="22"/>
      <c r="E66" s="1068"/>
      <c r="F66" s="1034">
        <f>+' Original Budget Template'!F66</f>
        <v>0</v>
      </c>
      <c r="G66" s="439">
        <f>SUM(K66,S66,AE66,AN66,AW66)</f>
        <v>0</v>
      </c>
      <c r="H66" s="439">
        <f>' Original Budget Template'!G66</f>
        <v>0</v>
      </c>
      <c r="I66" s="1035">
        <f>IF(ISERROR(IF($B$62=1,G66/$AA$3,G66/$AA$5)),0,(IF($B$62=1,G66/$AA$3,G66/$AA$5)))</f>
        <v>0</v>
      </c>
      <c r="J66" s="1034">
        <f>+' Original Budget Template'!L66</f>
        <v>0</v>
      </c>
      <c r="K66" s="536">
        <f>+'Progress Report - Yr 1 &amp; 9 mth'!O66</f>
        <v>0</v>
      </c>
      <c r="L66" s="441">
        <f>+K66-J66</f>
        <v>0</v>
      </c>
      <c r="M66" s="459">
        <f>IF(ISERROR(L66/J66),0,L66/J66)</f>
        <v>0</v>
      </c>
      <c r="N66" s="174">
        <f>+'Progress Report - Yr 1 &amp; 9 mth'!AA66</f>
        <v>0</v>
      </c>
      <c r="O66" s="440"/>
      <c r="P66" s="440"/>
      <c r="Q66" s="440"/>
      <c r="R66" s="440"/>
      <c r="S66" s="1034">
        <f>SUM(O66:R66)</f>
        <v>0</v>
      </c>
      <c r="T66" s="441">
        <f>+S66-N66</f>
        <v>0</v>
      </c>
      <c r="U66" s="459">
        <f>IF(ISERROR(T66/N66),0,T66/N66)</f>
        <v>0</v>
      </c>
      <c r="V66" s="469"/>
      <c r="W66" s="469"/>
      <c r="X66" s="590"/>
      <c r="Y66" s="1157"/>
      <c r="Z66" s="1128">
        <f>+'Progress Report - Yr 1 &amp; 9 mth'!AE66</f>
        <v>0</v>
      </c>
      <c r="AA66" s="366">
        <f>+'Progress Report - Yr 1 &amp; 9 mth'!AF66</f>
        <v>0</v>
      </c>
      <c r="AB66" s="366">
        <f>+'Progress Report - Yr 1 &amp; 9 mth'!AG66</f>
        <v>0</v>
      </c>
      <c r="AC66" s="366">
        <f>+'Progress Report - Yr 1 &amp; 9 mth'!AH66</f>
        <v>0</v>
      </c>
      <c r="AD66" s="439">
        <f>+' Original Budget Template'!X66</f>
        <v>0</v>
      </c>
      <c r="AE66" s="439">
        <f>SUM(Z66:AC66)</f>
        <v>0</v>
      </c>
      <c r="AF66" s="469"/>
      <c r="AG66" s="469"/>
      <c r="AH66" s="589"/>
      <c r="AI66" s="366">
        <f>+' Original Budget Template'!Z66</f>
        <v>0</v>
      </c>
      <c r="AJ66" s="366">
        <f>+' Original Budget Template'!AA66</f>
        <v>0</v>
      </c>
      <c r="AK66" s="366">
        <f>+' Original Budget Template'!AB66</f>
        <v>0</v>
      </c>
      <c r="AL66" s="366">
        <f>+' Original Budget Template'!AC66</f>
        <v>0</v>
      </c>
      <c r="AM66" s="439">
        <f>+' Original Budget Template'!AD66</f>
        <v>0</v>
      </c>
      <c r="AN66" s="439">
        <f>SUM(AI66:AL66)</f>
        <v>0</v>
      </c>
      <c r="AO66" s="469"/>
      <c r="AP66" s="469"/>
      <c r="AQ66" s="589"/>
      <c r="AR66" s="366">
        <f>+' Original Budget Template'!AF66</f>
        <v>0</v>
      </c>
      <c r="AS66" s="366">
        <f>+' Original Budget Template'!AG66</f>
        <v>0</v>
      </c>
      <c r="AT66" s="366">
        <f>+' Original Budget Template'!AH66</f>
        <v>0</v>
      </c>
      <c r="AU66" s="366">
        <f>+' Original Budget Template'!AI66</f>
        <v>0</v>
      </c>
      <c r="AV66" s="439">
        <f>+' Original Budget Template'!AJ66</f>
        <v>0</v>
      </c>
      <c r="AW66" s="439">
        <f>SUM(AR66:AU66)</f>
        <v>0</v>
      </c>
      <c r="AX66" s="469"/>
      <c r="AY66" s="469"/>
      <c r="AZ66" s="914"/>
    </row>
    <row r="67" spans="1:52" outlineLevel="1" x14ac:dyDescent="0.2">
      <c r="A67" s="913">
        <f>' Original Budget Template'!A67</f>
        <v>8.4</v>
      </c>
      <c r="B67" s="4"/>
      <c r="C67" s="939" t="str">
        <f>' Original Budget Template'!C67</f>
        <v>Description - suboutputs/tasks/expense type</v>
      </c>
      <c r="D67" s="30"/>
      <c r="E67" s="1071"/>
      <c r="F67" s="1034">
        <f>+' Original Budget Template'!F67</f>
        <v>0</v>
      </c>
      <c r="G67" s="439">
        <f>SUM(K67,S67,AE67,AN67,AW67)</f>
        <v>0</v>
      </c>
      <c r="H67" s="439">
        <f>' Original Budget Template'!G67</f>
        <v>0</v>
      </c>
      <c r="I67" s="1035">
        <f>IF(ISERROR(IF($B$62=1,G67/$AA$3,G67/$AA$5)),0,(IF($B$62=1,G67/$AA$3,G67/$AA$5)))</f>
        <v>0</v>
      </c>
      <c r="J67" s="1034">
        <f>+' Original Budget Template'!L67</f>
        <v>0</v>
      </c>
      <c r="K67" s="536">
        <f>+'Progress Report - Yr 1 &amp; 9 mth'!O67</f>
        <v>0</v>
      </c>
      <c r="L67" s="441">
        <f>+K67-J67</f>
        <v>0</v>
      </c>
      <c r="M67" s="459">
        <f>IF(ISERROR(L67/J67),0,L67/J67)</f>
        <v>0</v>
      </c>
      <c r="N67" s="174">
        <f>+'Progress Report - Yr 1 &amp; 9 mth'!AA67</f>
        <v>0</v>
      </c>
      <c r="O67" s="440"/>
      <c r="P67" s="440"/>
      <c r="Q67" s="440"/>
      <c r="R67" s="440"/>
      <c r="S67" s="1034">
        <f>SUM(O67:R67)</f>
        <v>0</v>
      </c>
      <c r="T67" s="441">
        <f>+S67-N67</f>
        <v>0</v>
      </c>
      <c r="U67" s="459">
        <f>IF(ISERROR(T67/N67),0,T67/N67)</f>
        <v>0</v>
      </c>
      <c r="V67" s="469"/>
      <c r="W67" s="469"/>
      <c r="X67" s="590"/>
      <c r="Y67" s="1157"/>
      <c r="Z67" s="1128">
        <f>+'Progress Report - Yr 1 &amp; 9 mth'!AE67</f>
        <v>0</v>
      </c>
      <c r="AA67" s="366">
        <f>+'Progress Report - Yr 1 &amp; 9 mth'!AF67</f>
        <v>0</v>
      </c>
      <c r="AB67" s="366">
        <f>+'Progress Report - Yr 1 &amp; 9 mth'!AG67</f>
        <v>0</v>
      </c>
      <c r="AC67" s="366">
        <f>+'Progress Report - Yr 1 &amp; 9 mth'!AH67</f>
        <v>0</v>
      </c>
      <c r="AD67" s="439">
        <f>+' Original Budget Template'!X67</f>
        <v>0</v>
      </c>
      <c r="AE67" s="439">
        <f>SUM(Z67:AC67)</f>
        <v>0</v>
      </c>
      <c r="AF67" s="469"/>
      <c r="AG67" s="469"/>
      <c r="AH67" s="589"/>
      <c r="AI67" s="366">
        <f>+' Original Budget Template'!Z67</f>
        <v>0</v>
      </c>
      <c r="AJ67" s="366">
        <f>+' Original Budget Template'!AA67</f>
        <v>0</v>
      </c>
      <c r="AK67" s="366">
        <f>+' Original Budget Template'!AB67</f>
        <v>0</v>
      </c>
      <c r="AL67" s="366">
        <f>+' Original Budget Template'!AC67</f>
        <v>0</v>
      </c>
      <c r="AM67" s="439">
        <f>+' Original Budget Template'!AD67</f>
        <v>0</v>
      </c>
      <c r="AN67" s="439">
        <f>SUM(AI67:AL67)</f>
        <v>0</v>
      </c>
      <c r="AO67" s="469"/>
      <c r="AP67" s="469"/>
      <c r="AQ67" s="589"/>
      <c r="AR67" s="366">
        <f>+' Original Budget Template'!AF67</f>
        <v>0</v>
      </c>
      <c r="AS67" s="366">
        <f>+' Original Budget Template'!AG67</f>
        <v>0</v>
      </c>
      <c r="AT67" s="366">
        <f>+' Original Budget Template'!AH67</f>
        <v>0</v>
      </c>
      <c r="AU67" s="366">
        <f>+' Original Budget Template'!AI67</f>
        <v>0</v>
      </c>
      <c r="AV67" s="439">
        <f>+' Original Budget Template'!AJ67</f>
        <v>0</v>
      </c>
      <c r="AW67" s="439">
        <f>SUM(AR67:AU67)</f>
        <v>0</v>
      </c>
      <c r="AX67" s="469"/>
      <c r="AY67" s="469"/>
      <c r="AZ67" s="914"/>
    </row>
    <row r="68" spans="1:52" ht="5.25" customHeight="1" x14ac:dyDescent="0.2">
      <c r="A68" s="913"/>
      <c r="B68" s="4"/>
      <c r="C68" s="936"/>
      <c r="D68" s="22"/>
      <c r="E68" s="1068"/>
      <c r="F68" s="1034"/>
      <c r="G68" s="439"/>
      <c r="H68" s="439"/>
      <c r="I68" s="1035"/>
      <c r="J68" s="1107"/>
      <c r="K68" s="443"/>
      <c r="L68" s="441" t="s">
        <v>62</v>
      </c>
      <c r="M68" s="458" t="s">
        <v>62</v>
      </c>
      <c r="N68" s="26"/>
      <c r="O68" s="443"/>
      <c r="P68" s="443"/>
      <c r="Q68" s="443"/>
      <c r="R68" s="443"/>
      <c r="S68" s="1107"/>
      <c r="T68" s="441" t="s">
        <v>62</v>
      </c>
      <c r="U68" s="458" t="s">
        <v>62</v>
      </c>
      <c r="V68" s="469"/>
      <c r="W68" s="469"/>
      <c r="X68" s="26"/>
      <c r="Y68" s="916"/>
      <c r="Z68" s="1129"/>
      <c r="AA68" s="39"/>
      <c r="AB68" s="39"/>
      <c r="AC68" s="39"/>
      <c r="AD68" s="26"/>
      <c r="AE68" s="26"/>
      <c r="AF68" s="469"/>
      <c r="AG68" s="469"/>
      <c r="AH68" s="26"/>
      <c r="AI68" s="39"/>
      <c r="AJ68" s="39"/>
      <c r="AK68" s="39"/>
      <c r="AL68" s="39"/>
      <c r="AM68" s="26"/>
      <c r="AN68" s="26"/>
      <c r="AO68" s="469"/>
      <c r="AP68" s="469"/>
      <c r="AQ68" s="26"/>
      <c r="AR68" s="39"/>
      <c r="AS68" s="39"/>
      <c r="AT68" s="39"/>
      <c r="AU68" s="39"/>
      <c r="AV68" s="26"/>
      <c r="AW68" s="26"/>
      <c r="AX68" s="469"/>
      <c r="AY68" s="469"/>
      <c r="AZ68" s="916"/>
    </row>
    <row r="69" spans="1:52" x14ac:dyDescent="0.2">
      <c r="A69" s="917">
        <f>' Original Budget Template'!A69</f>
        <v>9</v>
      </c>
      <c r="B69" s="1311">
        <f>' Original Budget Template'!B69</f>
        <v>1</v>
      </c>
      <c r="C69" s="938" t="str">
        <f>' Original Budget Template'!C69</f>
        <v>Description (Output 9)</v>
      </c>
      <c r="D69" s="417">
        <f>' Original Budget Template'!D69</f>
        <v>0</v>
      </c>
      <c r="E69" s="1069">
        <f>' Original Budget Template'!E69</f>
        <v>0</v>
      </c>
      <c r="F69" s="1030">
        <f>SUM(F70:F75)</f>
        <v>0</v>
      </c>
      <c r="G69" s="434">
        <f>SUM(K69,S69,AE69,AN69,AW69)</f>
        <v>0</v>
      </c>
      <c r="H69" s="434">
        <f>' Original Budget Template'!G69</f>
        <v>0</v>
      </c>
      <c r="I69" s="1031">
        <f>SUM(I70:I75)</f>
        <v>0</v>
      </c>
      <c r="J69" s="1038">
        <f>+' Original Budget Template'!L69</f>
        <v>0</v>
      </c>
      <c r="K69" s="434">
        <f>SUM(K71:K75)</f>
        <v>0</v>
      </c>
      <c r="L69" s="435">
        <f>+K69-J69</f>
        <v>0</v>
      </c>
      <c r="M69" s="457">
        <f>IF(ISERROR(L69/J69),0,L69/J69)</f>
        <v>0</v>
      </c>
      <c r="N69" s="535">
        <f>SUM(N71:N74)</f>
        <v>0</v>
      </c>
      <c r="O69" s="1030">
        <f>SUM(O71:O75)</f>
        <v>0</v>
      </c>
      <c r="P69" s="1030">
        <f>SUM(P71:P75)</f>
        <v>0</v>
      </c>
      <c r="Q69" s="1030">
        <f>SUM(Q71:Q75)</f>
        <v>0</v>
      </c>
      <c r="R69" s="1030">
        <f>SUM(R71:R75)</f>
        <v>0</v>
      </c>
      <c r="S69" s="1030">
        <f>SUM(S71:S75)</f>
        <v>0</v>
      </c>
      <c r="T69" s="435">
        <f>+S69-N69</f>
        <v>0</v>
      </c>
      <c r="U69" s="457">
        <f>IF(ISERROR(T69/N69),0,T69/N69)</f>
        <v>0</v>
      </c>
      <c r="V69" s="472">
        <f>IF(ISERROR((+N69+J69)/F69),0,(+N69+J69)/F69)</f>
        <v>0</v>
      </c>
      <c r="W69" s="472">
        <f>IF(ISERROR((+S69+K69)/G69),0,(+S69+K69)/G69)</f>
        <v>0</v>
      </c>
      <c r="X69" s="412"/>
      <c r="Y69" s="1156"/>
      <c r="Z69" s="1126">
        <f>SUM(Z71:Z75)</f>
        <v>0</v>
      </c>
      <c r="AA69" s="619">
        <f>SUM(AA71:AA75)</f>
        <v>0</v>
      </c>
      <c r="AB69" s="619">
        <f>SUM(AB71:AB75)</f>
        <v>0</v>
      </c>
      <c r="AC69" s="619">
        <f>SUM(AC71:AC75)</f>
        <v>0</v>
      </c>
      <c r="AD69" s="464">
        <f>+' Original Budget Template'!X69</f>
        <v>0</v>
      </c>
      <c r="AE69" s="464">
        <f>SUM(AE71:AE74)</f>
        <v>0</v>
      </c>
      <c r="AF69" s="472">
        <f>IF(ISERROR((+AD69+N69+J69)/F69),0,(+AD69+N69+J69)/F69)</f>
        <v>0</v>
      </c>
      <c r="AG69" s="472">
        <f>IF(ISERROR((+AE69+K69+S69)/G69),0,(+AE69+K69+S69)/G69)</f>
        <v>0</v>
      </c>
      <c r="AH69" s="413"/>
      <c r="AI69" s="667">
        <f>SUM(AI71:AI75)</f>
        <v>0</v>
      </c>
      <c r="AJ69" s="668">
        <f>SUM(AJ71:AJ75)</f>
        <v>0</v>
      </c>
      <c r="AK69" s="668">
        <f>SUM(AK71:AK75)</f>
        <v>0</v>
      </c>
      <c r="AL69" s="668">
        <f>SUM(AL71:AL75)</f>
        <v>0</v>
      </c>
      <c r="AM69" s="464">
        <f>+' Original Budget Template'!AD69</f>
        <v>0</v>
      </c>
      <c r="AN69" s="464">
        <f>SUM(AN71:AN74)</f>
        <v>0</v>
      </c>
      <c r="AO69" s="472">
        <f>IF(ISERROR((+$AM69+$AD69+$N69+$J69)/$F69),0,(+$AM69+$AD69+$N69+$J69)/$F69)</f>
        <v>0</v>
      </c>
      <c r="AP69" s="472">
        <f>IF(ISERROR((+$AN69+$AE69+$S69+$K69)/$G69),0,(+$AN69+$AE69+$S69+$K69)/$G69)</f>
        <v>0</v>
      </c>
      <c r="AQ69" s="413"/>
      <c r="AR69" s="667">
        <f>SUM(AR71:AR75)</f>
        <v>0</v>
      </c>
      <c r="AS69" s="668">
        <f>SUM(AS71:AS75)</f>
        <v>0</v>
      </c>
      <c r="AT69" s="668">
        <f>SUM(AT71:AT75)</f>
        <v>0</v>
      </c>
      <c r="AU69" s="668">
        <f>SUM(AU71:AU75)</f>
        <v>0</v>
      </c>
      <c r="AV69" s="464">
        <f>+' Original Budget Template'!AJ69</f>
        <v>0</v>
      </c>
      <c r="AW69" s="464">
        <f>SUM(AW71:AW74)</f>
        <v>0</v>
      </c>
      <c r="AX69" s="472">
        <f>IF(ISERROR((+$AV69+$AM69+$AD69+$N69+$J69)/$F69),0,(+$AV69+$AM69+$AD69+$N69+$J69)/$F69)</f>
        <v>0</v>
      </c>
      <c r="AY69" s="472">
        <f>IF(ISERROR(($AW69+$AN69+$AE69+$S69+$K69)/$G69),0,($AW69+$AN69+$AE69+$S69+$K69)/$G69)</f>
        <v>0</v>
      </c>
      <c r="AZ69" s="918"/>
    </row>
    <row r="70" spans="1:52" ht="38.25" outlineLevel="1" x14ac:dyDescent="0.2">
      <c r="A70" s="919"/>
      <c r="B70" s="1312"/>
      <c r="C70" s="944" t="str">
        <f>' Original Budget Template'!C70</f>
        <v>Under each sub-output, provide a detailed description of what resources will be used to deliver the outputs:</v>
      </c>
      <c r="D70" s="23"/>
      <c r="E70" s="1070"/>
      <c r="F70" s="1032"/>
      <c r="G70" s="437"/>
      <c r="H70" s="437"/>
      <c r="I70" s="1033"/>
      <c r="J70" s="1039"/>
      <c r="K70" s="437"/>
      <c r="L70" s="441"/>
      <c r="M70" s="458"/>
      <c r="N70" s="26"/>
      <c r="O70" s="437"/>
      <c r="P70" s="437"/>
      <c r="Q70" s="437"/>
      <c r="R70" s="437"/>
      <c r="S70" s="1032"/>
      <c r="T70" s="441"/>
      <c r="U70" s="458"/>
      <c r="V70" s="469"/>
      <c r="W70" s="469"/>
      <c r="X70" s="414"/>
      <c r="Y70" s="1155"/>
      <c r="Z70" s="1127"/>
      <c r="AA70" s="62"/>
      <c r="AB70" s="62"/>
      <c r="AC70" s="62"/>
      <c r="AD70" s="436"/>
      <c r="AE70" s="436"/>
      <c r="AF70" s="469"/>
      <c r="AG70" s="469"/>
      <c r="AH70" s="481"/>
      <c r="AI70" s="62"/>
      <c r="AJ70" s="62"/>
      <c r="AK70" s="62"/>
      <c r="AL70" s="62"/>
      <c r="AM70" s="436"/>
      <c r="AN70" s="436"/>
      <c r="AO70" s="469"/>
      <c r="AP70" s="469"/>
      <c r="AQ70" s="481"/>
      <c r="AR70" s="62"/>
      <c r="AS70" s="62"/>
      <c r="AT70" s="62"/>
      <c r="AU70" s="62"/>
      <c r="AV70" s="436"/>
      <c r="AW70" s="436"/>
      <c r="AX70" s="469"/>
      <c r="AY70" s="469"/>
      <c r="AZ70" s="912"/>
    </row>
    <row r="71" spans="1:52" outlineLevel="1" x14ac:dyDescent="0.2">
      <c r="A71" s="913">
        <f>' Original Budget Template'!A71</f>
        <v>9.1</v>
      </c>
      <c r="B71" s="4"/>
      <c r="C71" s="936" t="str">
        <f>' Original Budget Template'!C71</f>
        <v>Description - suboutputs/tasks/expense type</v>
      </c>
      <c r="D71" s="22"/>
      <c r="E71" s="1068"/>
      <c r="F71" s="1034">
        <f>+' Original Budget Template'!F71</f>
        <v>0</v>
      </c>
      <c r="G71" s="439">
        <f>SUM(K71,S71,AE71,AN71,AW71)</f>
        <v>0</v>
      </c>
      <c r="H71" s="439">
        <f>' Original Budget Template'!G71</f>
        <v>0</v>
      </c>
      <c r="I71" s="1035">
        <f>IF(ISERROR(IF($B$69=1,G71/$AA$3,G71/$AA$5)),0,(IF($B$69=1,G71/$AA$3,G71/$AA$5)))</f>
        <v>0</v>
      </c>
      <c r="J71" s="1034">
        <f>+' Original Budget Template'!L71</f>
        <v>0</v>
      </c>
      <c r="K71" s="536">
        <f>+'Progress Report - Yr 1 &amp; 9 mth'!O71</f>
        <v>0</v>
      </c>
      <c r="L71" s="441">
        <f>+K71-J71</f>
        <v>0</v>
      </c>
      <c r="M71" s="459">
        <f>IF(ISERROR(L71/J71),0,L71/J71)</f>
        <v>0</v>
      </c>
      <c r="N71" s="174">
        <f>+'Progress Report - Yr 1 &amp; 9 mth'!AA71</f>
        <v>0</v>
      </c>
      <c r="O71" s="440"/>
      <c r="P71" s="440"/>
      <c r="Q71" s="440"/>
      <c r="R71" s="440"/>
      <c r="S71" s="1034">
        <f>SUM(O71:R71)</f>
        <v>0</v>
      </c>
      <c r="T71" s="441">
        <f>+S71-N71</f>
        <v>0</v>
      </c>
      <c r="U71" s="459">
        <f>IF(ISERROR(T71/N71),0,T71/N71)</f>
        <v>0</v>
      </c>
      <c r="V71" s="469"/>
      <c r="W71" s="469"/>
      <c r="X71" s="590"/>
      <c r="Y71" s="1157"/>
      <c r="Z71" s="1128">
        <f>+'Progress Report - Yr 1 &amp; 9 mth'!AE71</f>
        <v>0</v>
      </c>
      <c r="AA71" s="366">
        <f>+'Progress Report - Yr 1 &amp; 9 mth'!AF71</f>
        <v>0</v>
      </c>
      <c r="AB71" s="366">
        <f>+'Progress Report - Yr 1 &amp; 9 mth'!AG71</f>
        <v>0</v>
      </c>
      <c r="AC71" s="366">
        <f>+'Progress Report - Yr 1 &amp; 9 mth'!AH71</f>
        <v>0</v>
      </c>
      <c r="AD71" s="439">
        <f>+' Original Budget Template'!X71</f>
        <v>0</v>
      </c>
      <c r="AE71" s="439">
        <f>SUM(Z71:AC71)</f>
        <v>0</v>
      </c>
      <c r="AF71" s="469"/>
      <c r="AG71" s="469"/>
      <c r="AH71" s="589"/>
      <c r="AI71" s="366">
        <f>+' Original Budget Template'!Z71</f>
        <v>0</v>
      </c>
      <c r="AJ71" s="366">
        <f>+' Original Budget Template'!AA71</f>
        <v>0</v>
      </c>
      <c r="AK71" s="366">
        <f>+' Original Budget Template'!AB71</f>
        <v>0</v>
      </c>
      <c r="AL71" s="366">
        <f>+' Original Budget Template'!AC71</f>
        <v>0</v>
      </c>
      <c r="AM71" s="439">
        <f>+' Original Budget Template'!AD71</f>
        <v>0</v>
      </c>
      <c r="AN71" s="439">
        <f>SUM(AI71:AL71)</f>
        <v>0</v>
      </c>
      <c r="AO71" s="469"/>
      <c r="AP71" s="469"/>
      <c r="AQ71" s="589"/>
      <c r="AR71" s="366">
        <f>+' Original Budget Template'!AF71</f>
        <v>0</v>
      </c>
      <c r="AS71" s="366">
        <f>+' Original Budget Template'!AG71</f>
        <v>0</v>
      </c>
      <c r="AT71" s="366">
        <f>+' Original Budget Template'!AH71</f>
        <v>0</v>
      </c>
      <c r="AU71" s="366">
        <f>+' Original Budget Template'!AI71</f>
        <v>0</v>
      </c>
      <c r="AV71" s="439">
        <f>+' Original Budget Template'!AJ71</f>
        <v>0</v>
      </c>
      <c r="AW71" s="439">
        <f>SUM(AR71:AU71)</f>
        <v>0</v>
      </c>
      <c r="AX71" s="469"/>
      <c r="AY71" s="469"/>
      <c r="AZ71" s="914"/>
    </row>
    <row r="72" spans="1:52" outlineLevel="1" x14ac:dyDescent="0.2">
      <c r="A72" s="913">
        <f>' Original Budget Template'!A72</f>
        <v>9.1999999999999993</v>
      </c>
      <c r="B72" s="4"/>
      <c r="C72" s="936" t="str">
        <f>' Original Budget Template'!C72</f>
        <v>Description - suboutputs/tasks/expense type</v>
      </c>
      <c r="D72" s="22"/>
      <c r="E72" s="1068"/>
      <c r="F72" s="1034">
        <f>+' Original Budget Template'!F72</f>
        <v>0</v>
      </c>
      <c r="G72" s="439">
        <f>SUM(K72,S72,AE72,AN72,AW72)</f>
        <v>0</v>
      </c>
      <c r="H72" s="439">
        <f>' Original Budget Template'!G72</f>
        <v>0</v>
      </c>
      <c r="I72" s="1035">
        <f>IF(ISERROR(IF($B$69=1,G72/$AA$3,G72/$AA$5)),0,(IF($B$69=1,G72/$AA$3,G72/$AA$5)))</f>
        <v>0</v>
      </c>
      <c r="J72" s="1034">
        <f>+' Original Budget Template'!L72</f>
        <v>0</v>
      </c>
      <c r="K72" s="536">
        <f>+'Progress Report - Yr 1 &amp; 9 mth'!O72</f>
        <v>0</v>
      </c>
      <c r="L72" s="441">
        <f>+K72-J72</f>
        <v>0</v>
      </c>
      <c r="M72" s="459">
        <f>IF(ISERROR(L72/J72),0,L72/J72)</f>
        <v>0</v>
      </c>
      <c r="N72" s="174">
        <f>+'Progress Report - Yr 1 &amp; 9 mth'!AA72</f>
        <v>0</v>
      </c>
      <c r="O72" s="440"/>
      <c r="P72" s="440"/>
      <c r="Q72" s="440"/>
      <c r="R72" s="440"/>
      <c r="S72" s="1034">
        <f>SUM(O72:R72)</f>
        <v>0</v>
      </c>
      <c r="T72" s="441">
        <f>+S72-N72</f>
        <v>0</v>
      </c>
      <c r="U72" s="459">
        <f>IF(ISERROR(T72/N72),0,T72/N72)</f>
        <v>0</v>
      </c>
      <c r="V72" s="469"/>
      <c r="W72" s="469"/>
      <c r="X72" s="590"/>
      <c r="Y72" s="1157"/>
      <c r="Z72" s="1128">
        <f>+'Progress Report - Yr 1 &amp; 9 mth'!AE72</f>
        <v>0</v>
      </c>
      <c r="AA72" s="366">
        <f>+'Progress Report - Yr 1 &amp; 9 mth'!AF72</f>
        <v>0</v>
      </c>
      <c r="AB72" s="366">
        <f>+'Progress Report - Yr 1 &amp; 9 mth'!AG72</f>
        <v>0</v>
      </c>
      <c r="AC72" s="366">
        <f>+'Progress Report - Yr 1 &amp; 9 mth'!AH72</f>
        <v>0</v>
      </c>
      <c r="AD72" s="439">
        <f>+' Original Budget Template'!X72</f>
        <v>0</v>
      </c>
      <c r="AE72" s="439">
        <f>SUM(Z72:AC72)</f>
        <v>0</v>
      </c>
      <c r="AF72" s="469"/>
      <c r="AG72" s="469"/>
      <c r="AH72" s="589"/>
      <c r="AI72" s="366">
        <f>+' Original Budget Template'!Z72</f>
        <v>0</v>
      </c>
      <c r="AJ72" s="366">
        <f>+' Original Budget Template'!AA72</f>
        <v>0</v>
      </c>
      <c r="AK72" s="366">
        <f>+' Original Budget Template'!AB72</f>
        <v>0</v>
      </c>
      <c r="AL72" s="366">
        <f>+' Original Budget Template'!AC72</f>
        <v>0</v>
      </c>
      <c r="AM72" s="439">
        <f>+' Original Budget Template'!AD72</f>
        <v>0</v>
      </c>
      <c r="AN72" s="439">
        <f>SUM(AI72:AL72)</f>
        <v>0</v>
      </c>
      <c r="AO72" s="469"/>
      <c r="AP72" s="469"/>
      <c r="AQ72" s="589"/>
      <c r="AR72" s="366">
        <f>+' Original Budget Template'!AF72</f>
        <v>0</v>
      </c>
      <c r="AS72" s="366">
        <f>+' Original Budget Template'!AG72</f>
        <v>0</v>
      </c>
      <c r="AT72" s="366">
        <f>+' Original Budget Template'!AH72</f>
        <v>0</v>
      </c>
      <c r="AU72" s="366">
        <f>+' Original Budget Template'!AI72</f>
        <v>0</v>
      </c>
      <c r="AV72" s="439">
        <f>+' Original Budget Template'!AJ72</f>
        <v>0</v>
      </c>
      <c r="AW72" s="439">
        <f>SUM(AR72:AU72)</f>
        <v>0</v>
      </c>
      <c r="AX72" s="469"/>
      <c r="AY72" s="469"/>
      <c r="AZ72" s="914"/>
    </row>
    <row r="73" spans="1:52" outlineLevel="1" x14ac:dyDescent="0.2">
      <c r="A73" s="913">
        <f>' Original Budget Template'!A73</f>
        <v>9.3000000000000007</v>
      </c>
      <c r="B73" s="4"/>
      <c r="C73" s="936" t="str">
        <f>' Original Budget Template'!C73</f>
        <v>Description - suboutputs/tasks/expense type</v>
      </c>
      <c r="D73" s="22"/>
      <c r="E73" s="1068"/>
      <c r="F73" s="1034">
        <f>+' Original Budget Template'!F73</f>
        <v>0</v>
      </c>
      <c r="G73" s="439">
        <f>SUM(K73,S73,AE73,AN73,AW73)</f>
        <v>0</v>
      </c>
      <c r="H73" s="439">
        <f>' Original Budget Template'!G73</f>
        <v>0</v>
      </c>
      <c r="I73" s="1035">
        <f>IF(ISERROR(IF($B$69=1,G73/$AA$3,G73/$AA$5)),0,(IF($B$69=1,G73/$AA$3,G73/$AA$5)))</f>
        <v>0</v>
      </c>
      <c r="J73" s="1034">
        <f>+' Original Budget Template'!L73</f>
        <v>0</v>
      </c>
      <c r="K73" s="536">
        <f>+'Progress Report - Yr 1 &amp; 9 mth'!O73</f>
        <v>0</v>
      </c>
      <c r="L73" s="441">
        <f>+K73-J73</f>
        <v>0</v>
      </c>
      <c r="M73" s="459">
        <f>IF(ISERROR(L73/J73),0,L73/J73)</f>
        <v>0</v>
      </c>
      <c r="N73" s="174">
        <f>+'Progress Report - Yr 1 &amp; 9 mth'!AA73</f>
        <v>0</v>
      </c>
      <c r="O73" s="440"/>
      <c r="P73" s="440"/>
      <c r="Q73" s="440"/>
      <c r="R73" s="440"/>
      <c r="S73" s="1034">
        <f>SUM(O73:R73)</f>
        <v>0</v>
      </c>
      <c r="T73" s="441">
        <f>+S73-N73</f>
        <v>0</v>
      </c>
      <c r="U73" s="459">
        <f>IF(ISERROR(T73/N73),0,T73/N73)</f>
        <v>0</v>
      </c>
      <c r="V73" s="469"/>
      <c r="W73" s="469"/>
      <c r="X73" s="590"/>
      <c r="Y73" s="1157"/>
      <c r="Z73" s="1128">
        <f>+'Progress Report - Yr 1 &amp; 9 mth'!AE73</f>
        <v>0</v>
      </c>
      <c r="AA73" s="366">
        <f>+'Progress Report - Yr 1 &amp; 9 mth'!AF73</f>
        <v>0</v>
      </c>
      <c r="AB73" s="366">
        <f>+'Progress Report - Yr 1 &amp; 9 mth'!AG73</f>
        <v>0</v>
      </c>
      <c r="AC73" s="366">
        <f>+'Progress Report - Yr 1 &amp; 9 mth'!AH73</f>
        <v>0</v>
      </c>
      <c r="AD73" s="439">
        <f>+' Original Budget Template'!X73</f>
        <v>0</v>
      </c>
      <c r="AE73" s="439">
        <f>SUM(Z73:AC73)</f>
        <v>0</v>
      </c>
      <c r="AF73" s="469"/>
      <c r="AG73" s="469"/>
      <c r="AH73" s="589"/>
      <c r="AI73" s="366">
        <f>+' Original Budget Template'!Z73</f>
        <v>0</v>
      </c>
      <c r="AJ73" s="366">
        <f>+' Original Budget Template'!AA73</f>
        <v>0</v>
      </c>
      <c r="AK73" s="366">
        <f>+' Original Budget Template'!AB73</f>
        <v>0</v>
      </c>
      <c r="AL73" s="366">
        <f>+' Original Budget Template'!AC73</f>
        <v>0</v>
      </c>
      <c r="AM73" s="439">
        <f>+' Original Budget Template'!AD73</f>
        <v>0</v>
      </c>
      <c r="AN73" s="439">
        <f>SUM(AI73:AL73)</f>
        <v>0</v>
      </c>
      <c r="AO73" s="469"/>
      <c r="AP73" s="469"/>
      <c r="AQ73" s="589"/>
      <c r="AR73" s="366">
        <f>+' Original Budget Template'!AF73</f>
        <v>0</v>
      </c>
      <c r="AS73" s="366">
        <f>+' Original Budget Template'!AG73</f>
        <v>0</v>
      </c>
      <c r="AT73" s="366">
        <f>+' Original Budget Template'!AH73</f>
        <v>0</v>
      </c>
      <c r="AU73" s="366">
        <f>+' Original Budget Template'!AI73</f>
        <v>0</v>
      </c>
      <c r="AV73" s="439">
        <f>+' Original Budget Template'!AJ73</f>
        <v>0</v>
      </c>
      <c r="AW73" s="439">
        <f>SUM(AR73:AU73)</f>
        <v>0</v>
      </c>
      <c r="AX73" s="469"/>
      <c r="AY73" s="469"/>
      <c r="AZ73" s="914"/>
    </row>
    <row r="74" spans="1:52" outlineLevel="1" x14ac:dyDescent="0.2">
      <c r="A74" s="913">
        <f>' Original Budget Template'!A74</f>
        <v>9.4</v>
      </c>
      <c r="B74" s="4"/>
      <c r="C74" s="939" t="str">
        <f>' Original Budget Template'!C74</f>
        <v>Description - suboutputs/tasks/expense type</v>
      </c>
      <c r="D74" s="30"/>
      <c r="E74" s="1071"/>
      <c r="F74" s="1034">
        <f>+' Original Budget Template'!F74</f>
        <v>0</v>
      </c>
      <c r="G74" s="439">
        <f>SUM(K74,S74,AE74,AN74,AW74)</f>
        <v>0</v>
      </c>
      <c r="H74" s="439">
        <f>' Original Budget Template'!G74</f>
        <v>0</v>
      </c>
      <c r="I74" s="1035">
        <f>IF(ISERROR(IF($B$69=1,G74/$AA$3,G74/$AA$5)),0,(IF($B$69=1,G74/$AA$3,G74/$AA$5)))</f>
        <v>0</v>
      </c>
      <c r="J74" s="1034">
        <f>+' Original Budget Template'!L74</f>
        <v>0</v>
      </c>
      <c r="K74" s="536">
        <f>+'Progress Report - Yr 1 &amp; 9 mth'!O74</f>
        <v>0</v>
      </c>
      <c r="L74" s="441">
        <f>+K74-J74</f>
        <v>0</v>
      </c>
      <c r="M74" s="459">
        <f>IF(ISERROR(L74/J74),0,L74/J74)</f>
        <v>0</v>
      </c>
      <c r="N74" s="174">
        <f>+'Progress Report - Yr 1 &amp; 9 mth'!AA74</f>
        <v>0</v>
      </c>
      <c r="O74" s="440"/>
      <c r="P74" s="440"/>
      <c r="Q74" s="440"/>
      <c r="R74" s="440"/>
      <c r="S74" s="1034">
        <f>SUM(O74:R74)</f>
        <v>0</v>
      </c>
      <c r="T74" s="441">
        <f>+S74-N74</f>
        <v>0</v>
      </c>
      <c r="U74" s="459">
        <f>IF(ISERROR(T74/N74),0,T74/N74)</f>
        <v>0</v>
      </c>
      <c r="V74" s="469"/>
      <c r="W74" s="469"/>
      <c r="X74" s="590"/>
      <c r="Y74" s="1157"/>
      <c r="Z74" s="1128">
        <f>+'Progress Report - Yr 1 &amp; 9 mth'!AE74</f>
        <v>0</v>
      </c>
      <c r="AA74" s="366">
        <f>+'Progress Report - Yr 1 &amp; 9 mth'!AF74</f>
        <v>0</v>
      </c>
      <c r="AB74" s="366">
        <f>+'Progress Report - Yr 1 &amp; 9 mth'!AG74</f>
        <v>0</v>
      </c>
      <c r="AC74" s="366">
        <f>+'Progress Report - Yr 1 &amp; 9 mth'!AH74</f>
        <v>0</v>
      </c>
      <c r="AD74" s="439">
        <f>+' Original Budget Template'!X74</f>
        <v>0</v>
      </c>
      <c r="AE74" s="439">
        <f>SUM(Z74:AC74)</f>
        <v>0</v>
      </c>
      <c r="AF74" s="469"/>
      <c r="AG74" s="469"/>
      <c r="AH74" s="589"/>
      <c r="AI74" s="366">
        <f>+' Original Budget Template'!Z74</f>
        <v>0</v>
      </c>
      <c r="AJ74" s="366">
        <f>+' Original Budget Template'!AA74</f>
        <v>0</v>
      </c>
      <c r="AK74" s="366">
        <f>+' Original Budget Template'!AB74</f>
        <v>0</v>
      </c>
      <c r="AL74" s="366">
        <f>+' Original Budget Template'!AC74</f>
        <v>0</v>
      </c>
      <c r="AM74" s="439">
        <f>+' Original Budget Template'!AD74</f>
        <v>0</v>
      </c>
      <c r="AN74" s="439">
        <f>SUM(AI74:AL74)</f>
        <v>0</v>
      </c>
      <c r="AO74" s="469"/>
      <c r="AP74" s="469"/>
      <c r="AQ74" s="589"/>
      <c r="AR74" s="366">
        <f>+' Original Budget Template'!AF74</f>
        <v>0</v>
      </c>
      <c r="AS74" s="366">
        <f>+' Original Budget Template'!AG74</f>
        <v>0</v>
      </c>
      <c r="AT74" s="366">
        <f>+' Original Budget Template'!AH74</f>
        <v>0</v>
      </c>
      <c r="AU74" s="366">
        <f>+' Original Budget Template'!AI74</f>
        <v>0</v>
      </c>
      <c r="AV74" s="439">
        <f>+' Original Budget Template'!AJ74</f>
        <v>0</v>
      </c>
      <c r="AW74" s="439">
        <f>SUM(AR74:AU74)</f>
        <v>0</v>
      </c>
      <c r="AX74" s="469"/>
      <c r="AY74" s="469"/>
      <c r="AZ74" s="914"/>
    </row>
    <row r="75" spans="1:52" ht="5.25" customHeight="1" x14ac:dyDescent="0.2">
      <c r="A75" s="913"/>
      <c r="B75" s="4"/>
      <c r="C75" s="936"/>
      <c r="D75" s="22"/>
      <c r="E75" s="1068"/>
      <c r="F75" s="1034"/>
      <c r="G75" s="439"/>
      <c r="H75" s="439"/>
      <c r="I75" s="1035"/>
      <c r="J75" s="1107"/>
      <c r="K75" s="443"/>
      <c r="L75" s="441" t="s">
        <v>62</v>
      </c>
      <c r="M75" s="458" t="s">
        <v>62</v>
      </c>
      <c r="N75" s="26"/>
      <c r="O75" s="443"/>
      <c r="P75" s="443"/>
      <c r="Q75" s="443"/>
      <c r="R75" s="443"/>
      <c r="S75" s="1107"/>
      <c r="T75" s="441" t="s">
        <v>62</v>
      </c>
      <c r="U75" s="458" t="s">
        <v>62</v>
      </c>
      <c r="V75" s="469"/>
      <c r="W75" s="469"/>
      <c r="X75" s="26"/>
      <c r="Y75" s="916"/>
      <c r="Z75" s="1129"/>
      <c r="AA75" s="39"/>
      <c r="AB75" s="39"/>
      <c r="AC75" s="39"/>
      <c r="AD75" s="26"/>
      <c r="AE75" s="26"/>
      <c r="AF75" s="469"/>
      <c r="AG75" s="469"/>
      <c r="AH75" s="26"/>
      <c r="AI75" s="39"/>
      <c r="AJ75" s="39"/>
      <c r="AK75" s="39"/>
      <c r="AL75" s="39"/>
      <c r="AM75" s="26"/>
      <c r="AN75" s="26"/>
      <c r="AO75" s="469"/>
      <c r="AP75" s="469"/>
      <c r="AQ75" s="26"/>
      <c r="AR75" s="39"/>
      <c r="AS75" s="39"/>
      <c r="AT75" s="39"/>
      <c r="AU75" s="39"/>
      <c r="AV75" s="26"/>
      <c r="AW75" s="26"/>
      <c r="AX75" s="469"/>
      <c r="AY75" s="469"/>
      <c r="AZ75" s="916"/>
    </row>
    <row r="76" spans="1:52" ht="15.75" customHeight="1" x14ac:dyDescent="0.2">
      <c r="A76" s="920" t="s">
        <v>266</v>
      </c>
      <c r="B76" s="1313"/>
      <c r="C76" s="940" t="s">
        <v>374</v>
      </c>
      <c r="D76" s="22"/>
      <c r="E76" s="1068"/>
      <c r="F76" s="1034"/>
      <c r="G76" s="439"/>
      <c r="H76" s="439"/>
      <c r="I76" s="1035"/>
      <c r="J76" s="1107"/>
      <c r="K76" s="443"/>
      <c r="L76" s="441"/>
      <c r="M76" s="458"/>
      <c r="N76" s="26"/>
      <c r="O76" s="443"/>
      <c r="P76" s="443"/>
      <c r="Q76" s="443"/>
      <c r="R76" s="443"/>
      <c r="S76" s="1107"/>
      <c r="T76" s="441"/>
      <c r="U76" s="458"/>
      <c r="V76" s="469"/>
      <c r="W76" s="469"/>
      <c r="X76" s="26"/>
      <c r="Y76" s="916"/>
      <c r="Z76" s="1129"/>
      <c r="AA76" s="39"/>
      <c r="AB76" s="39"/>
      <c r="AC76" s="39"/>
      <c r="AD76" s="26"/>
      <c r="AE76" s="26"/>
      <c r="AF76" s="469"/>
      <c r="AG76" s="469"/>
      <c r="AH76" s="26"/>
      <c r="AI76" s="39"/>
      <c r="AJ76" s="39"/>
      <c r="AK76" s="39"/>
      <c r="AL76" s="39"/>
      <c r="AM76" s="26"/>
      <c r="AN76" s="26"/>
      <c r="AO76" s="469"/>
      <c r="AP76" s="469"/>
      <c r="AQ76" s="26"/>
      <c r="AR76" s="39"/>
      <c r="AS76" s="39"/>
      <c r="AT76" s="39"/>
      <c r="AU76" s="39"/>
      <c r="AV76" s="26"/>
      <c r="AW76" s="26"/>
      <c r="AX76" s="469"/>
      <c r="AY76" s="469"/>
      <c r="AZ76" s="916"/>
    </row>
    <row r="77" spans="1:52" x14ac:dyDescent="0.2">
      <c r="A77" s="917" t="str">
        <f>' Original Budget Template'!A77</f>
        <v>A</v>
      </c>
      <c r="B77" s="1311">
        <f>' Original Budget Template'!B77</f>
        <v>1</v>
      </c>
      <c r="C77" s="938" t="str">
        <f>' Original Budget Template'!C77</f>
        <v>Direct Output Support Costs</v>
      </c>
      <c r="D77" s="417">
        <f>' Original Budget Template'!D77</f>
        <v>0</v>
      </c>
      <c r="E77" s="1069">
        <f>' Original Budget Template'!E77</f>
        <v>0</v>
      </c>
      <c r="F77" s="1030">
        <f>SUM(F78:F83)</f>
        <v>0</v>
      </c>
      <c r="G77" s="434">
        <f>SUM(K77,S77,AE77,AN77,AW77)</f>
        <v>0</v>
      </c>
      <c r="H77" s="434">
        <f>' Original Budget Template'!G77</f>
        <v>0</v>
      </c>
      <c r="I77" s="1031">
        <f>SUM(I78:I83)</f>
        <v>0</v>
      </c>
      <c r="J77" s="1038">
        <f>+' Original Budget Template'!L77</f>
        <v>0</v>
      </c>
      <c r="K77" s="434">
        <f>SUM(K79:K83)</f>
        <v>0</v>
      </c>
      <c r="L77" s="435">
        <f>+K77-J77</f>
        <v>0</v>
      </c>
      <c r="M77" s="457">
        <f>IF(ISERROR(L77/J77),0,L77/J77)</f>
        <v>0</v>
      </c>
      <c r="N77" s="535">
        <f>SUM(N79:N82)</f>
        <v>0</v>
      </c>
      <c r="O77" s="1030">
        <f>SUM(O79:O83)</f>
        <v>0</v>
      </c>
      <c r="P77" s="1030">
        <f>SUM(P79:P83)</f>
        <v>0</v>
      </c>
      <c r="Q77" s="1030">
        <f>SUM(Q79:Q83)</f>
        <v>0</v>
      </c>
      <c r="R77" s="1030">
        <f>SUM(R79:R83)</f>
        <v>0</v>
      </c>
      <c r="S77" s="1030">
        <f>SUM(S79:S83)</f>
        <v>0</v>
      </c>
      <c r="T77" s="435">
        <f>+S77-N77</f>
        <v>0</v>
      </c>
      <c r="U77" s="457">
        <f>IF(ISERROR(T77/N77),0,T77/N77)</f>
        <v>0</v>
      </c>
      <c r="V77" s="472">
        <f>IF(ISERROR((+N77+J77)/F77),0,(+N77+J77)/F77)</f>
        <v>0</v>
      </c>
      <c r="W77" s="472">
        <f>IF(ISERROR((+S77+K77)/G77),0,(+S77+K77)/G77)</f>
        <v>0</v>
      </c>
      <c r="X77" s="412"/>
      <c r="Y77" s="1156"/>
      <c r="Z77" s="1126">
        <f>SUM(Z79:Z83)</f>
        <v>0</v>
      </c>
      <c r="AA77" s="619">
        <f>SUM(AA79:AA83)</f>
        <v>0</v>
      </c>
      <c r="AB77" s="619">
        <f>SUM(AB79:AB83)</f>
        <v>0</v>
      </c>
      <c r="AC77" s="619">
        <f>SUM(AC79:AC83)</f>
        <v>0</v>
      </c>
      <c r="AD77" s="464">
        <f>+' Original Budget Template'!X77</f>
        <v>0</v>
      </c>
      <c r="AE77" s="464">
        <f>SUM(AE79:AE82)</f>
        <v>0</v>
      </c>
      <c r="AF77" s="472">
        <f>IF(ISERROR((+AD77+N77+J77)/F77),0,(+AD77+N77+J77)/F77)</f>
        <v>0</v>
      </c>
      <c r="AG77" s="472">
        <f>IF(ISERROR((+AE77+K77+S77)/G77),0,(+AE77+K77+S77)/G77)</f>
        <v>0</v>
      </c>
      <c r="AH77" s="413"/>
      <c r="AI77" s="667">
        <f>SUM(AI79:AI83)</f>
        <v>0</v>
      </c>
      <c r="AJ77" s="668">
        <f>SUM(AJ79:AJ83)</f>
        <v>0</v>
      </c>
      <c r="AK77" s="668">
        <f>SUM(AK79:AK83)</f>
        <v>0</v>
      </c>
      <c r="AL77" s="668">
        <f>SUM(AL79:AL83)</f>
        <v>0</v>
      </c>
      <c r="AM77" s="464">
        <f>+' Original Budget Template'!AD77</f>
        <v>0</v>
      </c>
      <c r="AN77" s="464">
        <f>SUM(AN79:AN82)</f>
        <v>0</v>
      </c>
      <c r="AO77" s="472">
        <f>IF(ISERROR((+$AM77+$AD77+$N77+$J77)/$F77),0,(+$AM77+$AD77+$N77+$J77)/$F77)</f>
        <v>0</v>
      </c>
      <c r="AP77" s="472">
        <f>IF(ISERROR((+$AN77+$AE77+$S77+$K77)/$G77),0,(+$AN77+$AE77+$S77+$K77)/$G77)</f>
        <v>0</v>
      </c>
      <c r="AQ77" s="413"/>
      <c r="AR77" s="667">
        <f>SUM(AR79:AR83)</f>
        <v>0</v>
      </c>
      <c r="AS77" s="668">
        <f>SUM(AS79:AS83)</f>
        <v>0</v>
      </c>
      <c r="AT77" s="668">
        <f>SUM(AT79:AT83)</f>
        <v>0</v>
      </c>
      <c r="AU77" s="668">
        <f>SUM(AU79:AU83)</f>
        <v>0</v>
      </c>
      <c r="AV77" s="464">
        <f>+' Original Budget Template'!AJ77</f>
        <v>0</v>
      </c>
      <c r="AW77" s="464">
        <f>SUM(AW79:AW82)</f>
        <v>0</v>
      </c>
      <c r="AX77" s="472">
        <f>IF(ISERROR((+$AV77+$AM77+$AD77+$N77+$J77)/$F77),0,(+$AV77+$AM77+$AD77+$N77+$J77)/$F77)</f>
        <v>0</v>
      </c>
      <c r="AY77" s="472">
        <f>IF(ISERROR(($AW77+$AN77+$AE77+$S77+$K77)/$G77),0,($AW77+$AN77+$AE77+$S77+$K77)/$G77)</f>
        <v>0</v>
      </c>
      <c r="AZ77" s="918"/>
    </row>
    <row r="78" spans="1:52" ht="38.25" x14ac:dyDescent="0.2">
      <c r="A78" s="919"/>
      <c r="B78" s="1312"/>
      <c r="C78" s="944" t="str">
        <f>' Original Budget Template'!C78</f>
        <v>Under each sub-output, provide a detailed description of what resources will be used to deliver the outputs:</v>
      </c>
      <c r="D78" s="23"/>
      <c r="E78" s="1070"/>
      <c r="F78" s="1032"/>
      <c r="G78" s="437"/>
      <c r="H78" s="437"/>
      <c r="I78" s="1033"/>
      <c r="J78" s="1039"/>
      <c r="K78" s="437"/>
      <c r="L78" s="441"/>
      <c r="M78" s="458"/>
      <c r="N78" s="26"/>
      <c r="O78" s="437"/>
      <c r="P78" s="437"/>
      <c r="Q78" s="437"/>
      <c r="R78" s="437"/>
      <c r="S78" s="1032"/>
      <c r="T78" s="441"/>
      <c r="U78" s="458"/>
      <c r="V78" s="469"/>
      <c r="W78" s="469"/>
      <c r="X78" s="414"/>
      <c r="Y78" s="1155"/>
      <c r="Z78" s="1127"/>
      <c r="AA78" s="62"/>
      <c r="AB78" s="62"/>
      <c r="AC78" s="62"/>
      <c r="AD78" s="436"/>
      <c r="AE78" s="436"/>
      <c r="AF78" s="469"/>
      <c r="AG78" s="469"/>
      <c r="AH78" s="481"/>
      <c r="AI78" s="62"/>
      <c r="AJ78" s="62"/>
      <c r="AK78" s="62"/>
      <c r="AL78" s="62"/>
      <c r="AM78" s="436"/>
      <c r="AN78" s="436"/>
      <c r="AO78" s="469"/>
      <c r="AP78" s="469"/>
      <c r="AQ78" s="481"/>
      <c r="AR78" s="62"/>
      <c r="AS78" s="62"/>
      <c r="AT78" s="62"/>
      <c r="AU78" s="62"/>
      <c r="AV78" s="436"/>
      <c r="AW78" s="436"/>
      <c r="AX78" s="469"/>
      <c r="AY78" s="469"/>
      <c r="AZ78" s="912"/>
    </row>
    <row r="79" spans="1:52" x14ac:dyDescent="0.2">
      <c r="A79" s="913" t="str">
        <f>' Original Budget Template'!A79</f>
        <v>A.1</v>
      </c>
      <c r="B79" s="4"/>
      <c r="C79" s="936" t="str">
        <f>' Original Budget Template'!C79</f>
        <v>Description - suboutputs/tasks/expense type</v>
      </c>
      <c r="D79" s="22"/>
      <c r="E79" s="1068"/>
      <c r="F79" s="1034">
        <f>+' Original Budget Template'!F79</f>
        <v>0</v>
      </c>
      <c r="G79" s="439">
        <f>SUM(K79,S79,AE79,AN79,AW79)</f>
        <v>0</v>
      </c>
      <c r="H79" s="439">
        <f>' Original Budget Template'!G79</f>
        <v>0</v>
      </c>
      <c r="I79" s="1035">
        <f>IF(ISERROR(IF($B$77=1,G79/$AA$3,G79/$AA$5)),0,(IF($B$77=1,G79/$AA$3,G79/$AA$5)))</f>
        <v>0</v>
      </c>
      <c r="J79" s="1034">
        <f>+' Original Budget Template'!L79</f>
        <v>0</v>
      </c>
      <c r="K79" s="536">
        <f>+'Progress Report - Yr 1 &amp; 9 mth'!O79</f>
        <v>0</v>
      </c>
      <c r="L79" s="441">
        <f>+K79-J79</f>
        <v>0</v>
      </c>
      <c r="M79" s="459">
        <f>IF(ISERROR(L79/J79),0,L79/J79)</f>
        <v>0</v>
      </c>
      <c r="N79" s="174">
        <f>+'Progress Report - Yr 1 &amp; 9 mth'!AA79</f>
        <v>0</v>
      </c>
      <c r="O79" s="440"/>
      <c r="P79" s="440"/>
      <c r="Q79" s="440"/>
      <c r="R79" s="440"/>
      <c r="S79" s="1034">
        <f>SUM(O79:R79)</f>
        <v>0</v>
      </c>
      <c r="T79" s="441">
        <f>+S79-N79</f>
        <v>0</v>
      </c>
      <c r="U79" s="459">
        <f>IF(ISERROR(T79/N79),0,T79/N79)</f>
        <v>0</v>
      </c>
      <c r="V79" s="469"/>
      <c r="W79" s="469"/>
      <c r="X79" s="590"/>
      <c r="Y79" s="1157"/>
      <c r="Z79" s="1128">
        <f>+'Progress Report - Yr 1 &amp; 9 mth'!AE79</f>
        <v>0</v>
      </c>
      <c r="AA79" s="366">
        <f>+'Progress Report - Yr 1 &amp; 9 mth'!AF79</f>
        <v>0</v>
      </c>
      <c r="AB79" s="366">
        <f>+'Progress Report - Yr 1 &amp; 9 mth'!AG79</f>
        <v>0</v>
      </c>
      <c r="AC79" s="366">
        <f>+'Progress Report - Yr 1 &amp; 9 mth'!AH79</f>
        <v>0</v>
      </c>
      <c r="AD79" s="439">
        <f>+' Original Budget Template'!X79</f>
        <v>0</v>
      </c>
      <c r="AE79" s="439">
        <f>SUM(Z79:AC79)</f>
        <v>0</v>
      </c>
      <c r="AF79" s="469"/>
      <c r="AG79" s="469"/>
      <c r="AH79" s="589"/>
      <c r="AI79" s="366">
        <f>+' Original Budget Template'!Z79</f>
        <v>0</v>
      </c>
      <c r="AJ79" s="366">
        <f>+' Original Budget Template'!AA79</f>
        <v>0</v>
      </c>
      <c r="AK79" s="366">
        <f>+' Original Budget Template'!AB79</f>
        <v>0</v>
      </c>
      <c r="AL79" s="366">
        <f>+' Original Budget Template'!AC79</f>
        <v>0</v>
      </c>
      <c r="AM79" s="439">
        <f>+' Original Budget Template'!AD79</f>
        <v>0</v>
      </c>
      <c r="AN79" s="439">
        <f>SUM(AI79:AL79)</f>
        <v>0</v>
      </c>
      <c r="AO79" s="469"/>
      <c r="AP79" s="469"/>
      <c r="AQ79" s="589"/>
      <c r="AR79" s="366">
        <f>+' Original Budget Template'!AF79</f>
        <v>0</v>
      </c>
      <c r="AS79" s="366">
        <f>+' Original Budget Template'!AG79</f>
        <v>0</v>
      </c>
      <c r="AT79" s="366">
        <f>+' Original Budget Template'!AH79</f>
        <v>0</v>
      </c>
      <c r="AU79" s="366">
        <f>+' Original Budget Template'!AI79</f>
        <v>0</v>
      </c>
      <c r="AV79" s="439">
        <f>+' Original Budget Template'!AJ79</f>
        <v>0</v>
      </c>
      <c r="AW79" s="439">
        <f>SUM(AR79:AU79)</f>
        <v>0</v>
      </c>
      <c r="AX79" s="469"/>
      <c r="AY79" s="469"/>
      <c r="AZ79" s="914"/>
    </row>
    <row r="80" spans="1:52" x14ac:dyDescent="0.2">
      <c r="A80" s="913" t="str">
        <f>' Original Budget Template'!A80</f>
        <v>A.2</v>
      </c>
      <c r="B80" s="4"/>
      <c r="C80" s="936" t="str">
        <f>' Original Budget Template'!C80</f>
        <v>Description - suboutputs/tasks/expense type</v>
      </c>
      <c r="D80" s="22"/>
      <c r="E80" s="1068"/>
      <c r="F80" s="1034">
        <f>+' Original Budget Template'!F80</f>
        <v>0</v>
      </c>
      <c r="G80" s="439">
        <f>SUM(K80,S80,AE80,AN80,AW80)</f>
        <v>0</v>
      </c>
      <c r="H80" s="439">
        <f>' Original Budget Template'!G80</f>
        <v>0</v>
      </c>
      <c r="I80" s="1035">
        <f>IF(ISERROR(IF($B$77=1,G80/$AA$3,G80/$AA$5)),0,(IF($B$77=1,G80/$AA$3,G80/$AA$5)))</f>
        <v>0</v>
      </c>
      <c r="J80" s="1034">
        <f>+' Original Budget Template'!L80</f>
        <v>0</v>
      </c>
      <c r="K80" s="536">
        <f>+'Progress Report - Yr 1 &amp; 9 mth'!O80</f>
        <v>0</v>
      </c>
      <c r="L80" s="441">
        <f>+K80-J80</f>
        <v>0</v>
      </c>
      <c r="M80" s="459">
        <f>IF(ISERROR(L80/J80),0,L80/J80)</f>
        <v>0</v>
      </c>
      <c r="N80" s="174">
        <f>+'Progress Report - Yr 1 &amp; 9 mth'!AA80</f>
        <v>0</v>
      </c>
      <c r="O80" s="440"/>
      <c r="P80" s="440"/>
      <c r="Q80" s="440"/>
      <c r="R80" s="440"/>
      <c r="S80" s="1034">
        <f>SUM(O80:R80)</f>
        <v>0</v>
      </c>
      <c r="T80" s="441">
        <f>+S80-N80</f>
        <v>0</v>
      </c>
      <c r="U80" s="459">
        <f>IF(ISERROR(T80/N80),0,T80/N80)</f>
        <v>0</v>
      </c>
      <c r="V80" s="469"/>
      <c r="W80" s="469"/>
      <c r="X80" s="590"/>
      <c r="Y80" s="1157"/>
      <c r="Z80" s="1128">
        <f>+'Progress Report - Yr 1 &amp; 9 mth'!AE80</f>
        <v>0</v>
      </c>
      <c r="AA80" s="366">
        <f>+'Progress Report - Yr 1 &amp; 9 mth'!AF80</f>
        <v>0</v>
      </c>
      <c r="AB80" s="366">
        <f>+'Progress Report - Yr 1 &amp; 9 mth'!AG80</f>
        <v>0</v>
      </c>
      <c r="AC80" s="366">
        <f>+'Progress Report - Yr 1 &amp; 9 mth'!AH80</f>
        <v>0</v>
      </c>
      <c r="AD80" s="439">
        <f>+' Original Budget Template'!X80</f>
        <v>0</v>
      </c>
      <c r="AE80" s="439">
        <f>SUM(Z80:AC80)</f>
        <v>0</v>
      </c>
      <c r="AF80" s="469"/>
      <c r="AG80" s="469"/>
      <c r="AH80" s="589"/>
      <c r="AI80" s="366">
        <f>+' Original Budget Template'!Z80</f>
        <v>0</v>
      </c>
      <c r="AJ80" s="366">
        <f>+' Original Budget Template'!AA80</f>
        <v>0</v>
      </c>
      <c r="AK80" s="366">
        <f>+' Original Budget Template'!AB80</f>
        <v>0</v>
      </c>
      <c r="AL80" s="366">
        <f>+' Original Budget Template'!AC80</f>
        <v>0</v>
      </c>
      <c r="AM80" s="439">
        <f>+' Original Budget Template'!AD80</f>
        <v>0</v>
      </c>
      <c r="AN80" s="439">
        <f>SUM(AI80:AL80)</f>
        <v>0</v>
      </c>
      <c r="AO80" s="469"/>
      <c r="AP80" s="469"/>
      <c r="AQ80" s="589"/>
      <c r="AR80" s="366">
        <f>+' Original Budget Template'!AF80</f>
        <v>0</v>
      </c>
      <c r="AS80" s="366">
        <f>+' Original Budget Template'!AG80</f>
        <v>0</v>
      </c>
      <c r="AT80" s="366">
        <f>+' Original Budget Template'!AH80</f>
        <v>0</v>
      </c>
      <c r="AU80" s="366">
        <f>+' Original Budget Template'!AI80</f>
        <v>0</v>
      </c>
      <c r="AV80" s="439">
        <f>+' Original Budget Template'!AJ80</f>
        <v>0</v>
      </c>
      <c r="AW80" s="439">
        <f>SUM(AR80:AU80)</f>
        <v>0</v>
      </c>
      <c r="AX80" s="469"/>
      <c r="AY80" s="469"/>
      <c r="AZ80" s="914"/>
    </row>
    <row r="81" spans="1:52" x14ac:dyDescent="0.2">
      <c r="A81" s="913" t="str">
        <f>' Original Budget Template'!A81</f>
        <v>A.3</v>
      </c>
      <c r="B81" s="4"/>
      <c r="C81" s="936" t="str">
        <f>' Original Budget Template'!C81</f>
        <v>Description - suboutputs/tasks/expense type</v>
      </c>
      <c r="D81" s="22"/>
      <c r="E81" s="1068"/>
      <c r="F81" s="1034">
        <f>+' Original Budget Template'!F81</f>
        <v>0</v>
      </c>
      <c r="G81" s="439">
        <f>SUM(K81,S81,AE81,AN81,AW81)</f>
        <v>0</v>
      </c>
      <c r="H81" s="439">
        <f>' Original Budget Template'!G81</f>
        <v>0</v>
      </c>
      <c r="I81" s="1035">
        <f>IF(ISERROR(IF($B$77=1,G81/$AA$3,G81/$AA$5)),0,(IF($B$77=1,G81/$AA$3,G81/$AA$5)))</f>
        <v>0</v>
      </c>
      <c r="J81" s="1034">
        <f>+' Original Budget Template'!L81</f>
        <v>0</v>
      </c>
      <c r="K81" s="536">
        <f>+'Progress Report - Yr 1 &amp; 9 mth'!O81</f>
        <v>0</v>
      </c>
      <c r="L81" s="441">
        <f>+K81-J81</f>
        <v>0</v>
      </c>
      <c r="M81" s="459">
        <f>IF(ISERROR(L81/J81),0,L81/J81)</f>
        <v>0</v>
      </c>
      <c r="N81" s="174">
        <f>+'Progress Report - Yr 1 &amp; 9 mth'!AA81</f>
        <v>0</v>
      </c>
      <c r="O81" s="440"/>
      <c r="P81" s="440"/>
      <c r="Q81" s="440"/>
      <c r="R81" s="440"/>
      <c r="S81" s="1034">
        <f>SUM(O81:R81)</f>
        <v>0</v>
      </c>
      <c r="T81" s="441">
        <f>+S81-N81</f>
        <v>0</v>
      </c>
      <c r="U81" s="459">
        <f>IF(ISERROR(T81/N81),0,T81/N81)</f>
        <v>0</v>
      </c>
      <c r="V81" s="469"/>
      <c r="W81" s="469"/>
      <c r="X81" s="590"/>
      <c r="Y81" s="1157"/>
      <c r="Z81" s="1128">
        <f>+'Progress Report - Yr 1 &amp; 9 mth'!AE81</f>
        <v>0</v>
      </c>
      <c r="AA81" s="366">
        <f>+'Progress Report - Yr 1 &amp; 9 mth'!AF81</f>
        <v>0</v>
      </c>
      <c r="AB81" s="366">
        <f>+'Progress Report - Yr 1 &amp; 9 mth'!AG81</f>
        <v>0</v>
      </c>
      <c r="AC81" s="366">
        <f>+'Progress Report - Yr 1 &amp; 9 mth'!AH81</f>
        <v>0</v>
      </c>
      <c r="AD81" s="439">
        <f>+' Original Budget Template'!X81</f>
        <v>0</v>
      </c>
      <c r="AE81" s="439">
        <f>SUM(Z81:AC81)</f>
        <v>0</v>
      </c>
      <c r="AF81" s="469"/>
      <c r="AG81" s="469"/>
      <c r="AH81" s="589"/>
      <c r="AI81" s="366">
        <f>+' Original Budget Template'!Z81</f>
        <v>0</v>
      </c>
      <c r="AJ81" s="366">
        <f>+' Original Budget Template'!AA81</f>
        <v>0</v>
      </c>
      <c r="AK81" s="366">
        <f>+' Original Budget Template'!AB81</f>
        <v>0</v>
      </c>
      <c r="AL81" s="366">
        <f>+' Original Budget Template'!AC81</f>
        <v>0</v>
      </c>
      <c r="AM81" s="439">
        <f>+' Original Budget Template'!AD81</f>
        <v>0</v>
      </c>
      <c r="AN81" s="439">
        <f>SUM(AI81:AL81)</f>
        <v>0</v>
      </c>
      <c r="AO81" s="469"/>
      <c r="AP81" s="469"/>
      <c r="AQ81" s="589"/>
      <c r="AR81" s="366">
        <f>+' Original Budget Template'!AF81</f>
        <v>0</v>
      </c>
      <c r="AS81" s="366">
        <f>+' Original Budget Template'!AG81</f>
        <v>0</v>
      </c>
      <c r="AT81" s="366">
        <f>+' Original Budget Template'!AH81</f>
        <v>0</v>
      </c>
      <c r="AU81" s="366">
        <f>+' Original Budget Template'!AI81</f>
        <v>0</v>
      </c>
      <c r="AV81" s="439">
        <f>+' Original Budget Template'!AJ81</f>
        <v>0</v>
      </c>
      <c r="AW81" s="439">
        <f>SUM(AR81:AU81)</f>
        <v>0</v>
      </c>
      <c r="AX81" s="469"/>
      <c r="AY81" s="469"/>
      <c r="AZ81" s="914"/>
    </row>
    <row r="82" spans="1:52" x14ac:dyDescent="0.2">
      <c r="A82" s="913" t="str">
        <f>' Original Budget Template'!A82</f>
        <v>A.4</v>
      </c>
      <c r="B82" s="4"/>
      <c r="C82" s="939" t="str">
        <f>' Original Budget Template'!C82</f>
        <v>Description - suboutputs/tasks/expense type</v>
      </c>
      <c r="D82" s="30"/>
      <c r="E82" s="1071"/>
      <c r="F82" s="1034">
        <f>+' Original Budget Template'!F82</f>
        <v>0</v>
      </c>
      <c r="G82" s="439">
        <f>SUM(K82,S82,AE82,AN82,AW82)</f>
        <v>0</v>
      </c>
      <c r="H82" s="439">
        <f>' Original Budget Template'!G82</f>
        <v>0</v>
      </c>
      <c r="I82" s="1035">
        <f>IF(ISERROR(IF($B$77=1,G82/$AA$3,G82/$AA$5)),0,(IF($B$77=1,G82/$AA$3,G82/$AA$5)))</f>
        <v>0</v>
      </c>
      <c r="J82" s="1034">
        <f>+' Original Budget Template'!L82</f>
        <v>0</v>
      </c>
      <c r="K82" s="536">
        <f>+'Progress Report - Yr 1 &amp; 9 mth'!O82</f>
        <v>0</v>
      </c>
      <c r="L82" s="441">
        <f>+K82-J82</f>
        <v>0</v>
      </c>
      <c r="M82" s="459">
        <f>IF(ISERROR(L82/J82),0,L82/J82)</f>
        <v>0</v>
      </c>
      <c r="N82" s="174">
        <f>+'Progress Report - Yr 1 &amp; 9 mth'!AA82</f>
        <v>0</v>
      </c>
      <c r="O82" s="440"/>
      <c r="P82" s="440"/>
      <c r="Q82" s="440"/>
      <c r="R82" s="440"/>
      <c r="S82" s="1034">
        <f>SUM(O82:R82)</f>
        <v>0</v>
      </c>
      <c r="T82" s="441">
        <f>+S82-N82</f>
        <v>0</v>
      </c>
      <c r="U82" s="459">
        <f>IF(ISERROR(T82/N82),0,T82/N82)</f>
        <v>0</v>
      </c>
      <c r="V82" s="469"/>
      <c r="W82" s="469"/>
      <c r="X82" s="590"/>
      <c r="Y82" s="1157"/>
      <c r="Z82" s="1128">
        <f>+'Progress Report - Yr 1 &amp; 9 mth'!AE82</f>
        <v>0</v>
      </c>
      <c r="AA82" s="366">
        <f>+'Progress Report - Yr 1 &amp; 9 mth'!AF82</f>
        <v>0</v>
      </c>
      <c r="AB82" s="366">
        <f>+'Progress Report - Yr 1 &amp; 9 mth'!AG82</f>
        <v>0</v>
      </c>
      <c r="AC82" s="366">
        <f>+'Progress Report - Yr 1 &amp; 9 mth'!AH82</f>
        <v>0</v>
      </c>
      <c r="AD82" s="439">
        <f>+' Original Budget Template'!X82</f>
        <v>0</v>
      </c>
      <c r="AE82" s="439">
        <f>SUM(Z82:AC82)</f>
        <v>0</v>
      </c>
      <c r="AF82" s="469"/>
      <c r="AG82" s="469"/>
      <c r="AH82" s="589"/>
      <c r="AI82" s="366">
        <f>+' Original Budget Template'!Z82</f>
        <v>0</v>
      </c>
      <c r="AJ82" s="366">
        <f>+' Original Budget Template'!AA82</f>
        <v>0</v>
      </c>
      <c r="AK82" s="366">
        <f>+' Original Budget Template'!AB82</f>
        <v>0</v>
      </c>
      <c r="AL82" s="366">
        <f>+' Original Budget Template'!AC82</f>
        <v>0</v>
      </c>
      <c r="AM82" s="439">
        <f>+' Original Budget Template'!AD82</f>
        <v>0</v>
      </c>
      <c r="AN82" s="439">
        <f>SUM(AI82:AL82)</f>
        <v>0</v>
      </c>
      <c r="AO82" s="469"/>
      <c r="AP82" s="469"/>
      <c r="AQ82" s="589"/>
      <c r="AR82" s="366">
        <f>+' Original Budget Template'!AF82</f>
        <v>0</v>
      </c>
      <c r="AS82" s="366">
        <f>+' Original Budget Template'!AG82</f>
        <v>0</v>
      </c>
      <c r="AT82" s="366">
        <f>+' Original Budget Template'!AH82</f>
        <v>0</v>
      </c>
      <c r="AU82" s="366">
        <f>+' Original Budget Template'!AI82</f>
        <v>0</v>
      </c>
      <c r="AV82" s="439">
        <f>+' Original Budget Template'!AJ82</f>
        <v>0</v>
      </c>
      <c r="AW82" s="439">
        <f>SUM(AR82:AU82)</f>
        <v>0</v>
      </c>
      <c r="AX82" s="469"/>
      <c r="AY82" s="469"/>
      <c r="AZ82" s="914"/>
    </row>
    <row r="83" spans="1:52" ht="15" customHeight="1" thickBot="1" x14ac:dyDescent="0.25">
      <c r="A83" s="913"/>
      <c r="B83" s="4"/>
      <c r="C83" s="936"/>
      <c r="D83" s="22"/>
      <c r="E83" s="1068"/>
      <c r="F83" s="1034"/>
      <c r="G83" s="439"/>
      <c r="H83" s="439"/>
      <c r="I83" s="1035"/>
      <c r="J83" s="1107"/>
      <c r="K83" s="443"/>
      <c r="L83" s="441" t="s">
        <v>62</v>
      </c>
      <c r="M83" s="77" t="s">
        <v>62</v>
      </c>
      <c r="N83" s="26"/>
      <c r="O83" s="443"/>
      <c r="P83" s="443"/>
      <c r="Q83" s="443"/>
      <c r="R83" s="443"/>
      <c r="S83" s="1107"/>
      <c r="T83" s="441" t="s">
        <v>62</v>
      </c>
      <c r="U83" s="77" t="s">
        <v>62</v>
      </c>
      <c r="V83" s="469"/>
      <c r="W83" s="469"/>
      <c r="X83" s="26"/>
      <c r="Y83" s="916"/>
      <c r="Z83" s="1129"/>
      <c r="AA83" s="39"/>
      <c r="AB83" s="39"/>
      <c r="AC83" s="39"/>
      <c r="AD83" s="26"/>
      <c r="AE83" s="26"/>
      <c r="AF83" s="469"/>
      <c r="AG83" s="469"/>
      <c r="AH83" s="26"/>
      <c r="AI83" s="39"/>
      <c r="AJ83" s="39"/>
      <c r="AK83" s="39"/>
      <c r="AL83" s="39"/>
      <c r="AM83" s="26"/>
      <c r="AN83" s="26"/>
      <c r="AO83" s="469"/>
      <c r="AP83" s="469"/>
      <c r="AQ83" s="26"/>
      <c r="AR83" s="39"/>
      <c r="AS83" s="39"/>
      <c r="AT83" s="39"/>
      <c r="AU83" s="39"/>
      <c r="AV83" s="26"/>
      <c r="AW83" s="26"/>
      <c r="AX83" s="469"/>
      <c r="AY83" s="469"/>
      <c r="AZ83" s="916"/>
    </row>
    <row r="84" spans="1:52" ht="16.149999999999999" customHeight="1" thickTop="1" thickBot="1" x14ac:dyDescent="0.25">
      <c r="A84" s="894"/>
      <c r="B84" s="1296">
        <f>' Original Budget Template'!B84</f>
        <v>1</v>
      </c>
      <c r="C84" s="1322" t="s">
        <v>357</v>
      </c>
      <c r="D84" s="267"/>
      <c r="E84" s="1072"/>
      <c r="F84" s="1040">
        <f>+' Original Budget Template'!F84</f>
        <v>0</v>
      </c>
      <c r="G84" s="445">
        <f>SUMIF($B$12:$B$83,$B84,G$12:G$83)</f>
        <v>0</v>
      </c>
      <c r="H84" s="445"/>
      <c r="I84" s="1041"/>
      <c r="J84" s="1040">
        <f>+' Original Budget Template'!L84</f>
        <v>0</v>
      </c>
      <c r="K84" s="444">
        <f>+'Progress Report - Yr 1 &amp; 9 mth'!O84</f>
        <v>0</v>
      </c>
      <c r="L84" s="444"/>
      <c r="M84" s="456"/>
      <c r="N84" s="444">
        <f>+'Progress Report - Yr 1 &amp; 9 mth'!AA84</f>
        <v>0</v>
      </c>
      <c r="O84" s="1040">
        <f t="shared" ref="O84:S85" si="0">SUMIF($B$12:$B$83,$B84,O$12:O$83)</f>
        <v>0</v>
      </c>
      <c r="P84" s="1040">
        <f t="shared" si="0"/>
        <v>0</v>
      </c>
      <c r="Q84" s="1040">
        <f t="shared" si="0"/>
        <v>0</v>
      </c>
      <c r="R84" s="1040">
        <f t="shared" si="0"/>
        <v>0</v>
      </c>
      <c r="S84" s="1040">
        <f t="shared" si="0"/>
        <v>0</v>
      </c>
      <c r="T84" s="444"/>
      <c r="U84" s="456"/>
      <c r="V84" s="425"/>
      <c r="W84" s="425"/>
      <c r="X84" s="425"/>
      <c r="Y84" s="921"/>
      <c r="Z84" s="1131">
        <f t="shared" ref="Z84:AE85" si="1">SUMIF($B$12:$B$83,$B84,Z$12:Z$83)</f>
        <v>0</v>
      </c>
      <c r="AA84" s="631">
        <f t="shared" si="1"/>
        <v>0</v>
      </c>
      <c r="AB84" s="631">
        <f t="shared" si="1"/>
        <v>0</v>
      </c>
      <c r="AC84" s="632">
        <f t="shared" si="1"/>
        <v>0</v>
      </c>
      <c r="AD84" s="444">
        <f>+' Original Budget Template'!X84</f>
        <v>0</v>
      </c>
      <c r="AE84" s="444">
        <f t="shared" si="1"/>
        <v>0</v>
      </c>
      <c r="AF84" s="425"/>
      <c r="AG84" s="425"/>
      <c r="AH84" s="425"/>
      <c r="AI84" s="630">
        <f t="shared" ref="AI84:AN85" si="2">SUMIF($B$12:$B$83,$B84,AI$12:AI$83)</f>
        <v>0</v>
      </c>
      <c r="AJ84" s="631">
        <f t="shared" si="2"/>
        <v>0</v>
      </c>
      <c r="AK84" s="631">
        <f t="shared" si="2"/>
        <v>0</v>
      </c>
      <c r="AL84" s="632">
        <f t="shared" si="2"/>
        <v>0</v>
      </c>
      <c r="AM84" s="444">
        <f>+' Original Budget Template'!AD84</f>
        <v>0</v>
      </c>
      <c r="AN84" s="444">
        <f t="shared" si="2"/>
        <v>0</v>
      </c>
      <c r="AO84" s="425"/>
      <c r="AP84" s="425"/>
      <c r="AQ84" s="425"/>
      <c r="AR84" s="630">
        <f t="shared" ref="AR84:AU85" si="3">SUMIF($B$12:$B$83,$B84,AR$12:AR$83)</f>
        <v>0</v>
      </c>
      <c r="AS84" s="631">
        <f t="shared" si="3"/>
        <v>0</v>
      </c>
      <c r="AT84" s="631">
        <f t="shared" si="3"/>
        <v>0</v>
      </c>
      <c r="AU84" s="632">
        <f t="shared" si="3"/>
        <v>0</v>
      </c>
      <c r="AV84" s="444">
        <f>+' Original Budget Template'!AJ84</f>
        <v>0</v>
      </c>
      <c r="AW84" s="444">
        <f>SUMIF($B$12:$B$83,$B84,AW$12:AW$83)</f>
        <v>0</v>
      </c>
      <c r="AX84" s="425"/>
      <c r="AY84" s="425"/>
      <c r="AZ84" s="921"/>
    </row>
    <row r="85" spans="1:52" ht="16.149999999999999" customHeight="1" thickTop="1" thickBot="1" x14ac:dyDescent="0.25">
      <c r="A85" s="894"/>
      <c r="B85" s="1296">
        <f>' Original Budget Template'!B85</f>
        <v>2</v>
      </c>
      <c r="C85" s="1322" t="s">
        <v>358</v>
      </c>
      <c r="D85" s="267"/>
      <c r="E85" s="1072"/>
      <c r="F85" s="1040">
        <f>+' Original Budget Template'!F85</f>
        <v>0</v>
      </c>
      <c r="G85" s="445">
        <f>SUMIF($B$12:$B$83,$B85,G$12:G$83)</f>
        <v>0</v>
      </c>
      <c r="H85" s="445"/>
      <c r="I85" s="1041"/>
      <c r="J85" s="1040">
        <f>+' Original Budget Template'!L85</f>
        <v>0</v>
      </c>
      <c r="K85" s="444">
        <f>+'Progress Report - Yr 1 &amp; 9 mth'!O85</f>
        <v>0</v>
      </c>
      <c r="L85" s="444"/>
      <c r="M85" s="456"/>
      <c r="N85" s="444">
        <f>+'Progress Report - Yr 1 &amp; 9 mth'!AA85</f>
        <v>0</v>
      </c>
      <c r="O85" s="1040">
        <f t="shared" si="0"/>
        <v>0</v>
      </c>
      <c r="P85" s="1040">
        <f t="shared" si="0"/>
        <v>0</v>
      </c>
      <c r="Q85" s="1040">
        <f t="shared" si="0"/>
        <v>0</v>
      </c>
      <c r="R85" s="1040">
        <f t="shared" si="0"/>
        <v>0</v>
      </c>
      <c r="S85" s="1040">
        <f t="shared" si="0"/>
        <v>0</v>
      </c>
      <c r="T85" s="444"/>
      <c r="U85" s="456"/>
      <c r="V85" s="425"/>
      <c r="W85" s="425"/>
      <c r="X85" s="425"/>
      <c r="Y85" s="921"/>
      <c r="Z85" s="1131">
        <f t="shared" si="1"/>
        <v>0</v>
      </c>
      <c r="AA85" s="631">
        <f t="shared" si="1"/>
        <v>0</v>
      </c>
      <c r="AB85" s="631">
        <f t="shared" si="1"/>
        <v>0</v>
      </c>
      <c r="AC85" s="632">
        <f t="shared" si="1"/>
        <v>0</v>
      </c>
      <c r="AD85" s="444">
        <f>+' Original Budget Template'!X85</f>
        <v>0</v>
      </c>
      <c r="AE85" s="444">
        <f t="shared" si="1"/>
        <v>0</v>
      </c>
      <c r="AF85" s="425"/>
      <c r="AG85" s="425"/>
      <c r="AH85" s="425"/>
      <c r="AI85" s="630">
        <f t="shared" si="2"/>
        <v>0</v>
      </c>
      <c r="AJ85" s="631">
        <f t="shared" si="2"/>
        <v>0</v>
      </c>
      <c r="AK85" s="631">
        <f t="shared" si="2"/>
        <v>0</v>
      </c>
      <c r="AL85" s="632">
        <f t="shared" si="2"/>
        <v>0</v>
      </c>
      <c r="AM85" s="444">
        <f>+' Original Budget Template'!AD85</f>
        <v>0</v>
      </c>
      <c r="AN85" s="444">
        <f t="shared" si="2"/>
        <v>0</v>
      </c>
      <c r="AO85" s="425"/>
      <c r="AP85" s="425"/>
      <c r="AQ85" s="425"/>
      <c r="AR85" s="630">
        <f t="shared" si="3"/>
        <v>0</v>
      </c>
      <c r="AS85" s="631">
        <f t="shared" si="3"/>
        <v>0</v>
      </c>
      <c r="AT85" s="631">
        <f t="shared" si="3"/>
        <v>0</v>
      </c>
      <c r="AU85" s="632">
        <f t="shared" si="3"/>
        <v>0</v>
      </c>
      <c r="AV85" s="444">
        <f>+' Original Budget Template'!AJ85</f>
        <v>0</v>
      </c>
      <c r="AW85" s="444">
        <f>SUMIF($B$12:$B$83,$B85,AW$12:AW$83)</f>
        <v>0</v>
      </c>
      <c r="AX85" s="425"/>
      <c r="AY85" s="425"/>
      <c r="AZ85" s="921"/>
    </row>
    <row r="86" spans="1:52" ht="30" thickTop="1" thickBot="1" x14ac:dyDescent="0.25">
      <c r="A86" s="1346"/>
      <c r="B86" s="1348"/>
      <c r="C86" s="1250" t="s">
        <v>273</v>
      </c>
      <c r="D86" s="268"/>
      <c r="E86" s="1073"/>
      <c r="F86" s="1275"/>
      <c r="G86" s="1275">
        <f>IF(ISERROR(G84/$AA$3),0,G84/$AA$3)+IF(ISERROR(G85/$AA$5),0,G85/$AA$5)</f>
        <v>0</v>
      </c>
      <c r="H86" s="446">
        <f>' Original Budget Template'!G86</f>
        <v>0</v>
      </c>
      <c r="I86" s="1276">
        <f>SUM(I13,I20,I27,I34,I41,I48,I55,I62,I69,I77)</f>
        <v>0</v>
      </c>
      <c r="J86" s="1042">
        <f>+' Original Budget Template'!L86</f>
        <v>0</v>
      </c>
      <c r="K86" s="446">
        <f>+'Progress Report - Yr 1 &amp; 9 mth'!O86</f>
        <v>0</v>
      </c>
      <c r="L86" s="446"/>
      <c r="M86" s="426"/>
      <c r="N86" s="446">
        <f>+'Progress Report - Yr 1 &amp; 9 mth'!AA86</f>
        <v>0</v>
      </c>
      <c r="O86" s="1277"/>
      <c r="P86" s="1277"/>
      <c r="Q86" s="1277"/>
      <c r="R86" s="1277"/>
      <c r="S86" s="814"/>
      <c r="T86" s="446"/>
      <c r="U86" s="426"/>
      <c r="V86" s="426"/>
      <c r="W86" s="426"/>
      <c r="X86" s="426"/>
      <c r="Y86" s="922"/>
      <c r="Z86" s="1132">
        <f>IF(ISERROR(Z84/$AA$3),0,Z84/$AA$3)+IF(ISERROR(Z85/$AA$5),0,Z85/$AA$5)</f>
        <v>0</v>
      </c>
      <c r="AA86" s="634">
        <f>IF(ISERROR(AA84/$AA$3),0,AA84/$AA$3)+IF(ISERROR(AA85/$AA$5),0,AA85/$AA$5)</f>
        <v>0</v>
      </c>
      <c r="AB86" s="634">
        <f>IF(ISERROR(AB84/$AA$3),0,AB84/$AA$3)+IF(ISERROR(AB85/$AA$5),0,AB85/$AA$5)</f>
        <v>0</v>
      </c>
      <c r="AC86" s="635">
        <f>IF(ISERROR(AC84/$AA$3),0,AC84/$AA$3)+IF(ISERROR(AC85/$AA$5),0,AC85/$AA$5)</f>
        <v>0</v>
      </c>
      <c r="AD86" s="446">
        <f>+' Original Budget Template'!X86</f>
        <v>0</v>
      </c>
      <c r="AE86" s="446">
        <f>IF(ISERROR(AE84/$AA$3),0,AE84/$AA$3)+IF(ISERROR(AE85/$AA$5),0,AE85/$AA$5)</f>
        <v>0</v>
      </c>
      <c r="AF86" s="426"/>
      <c r="AG86" s="426"/>
      <c r="AH86" s="426"/>
      <c r="AI86" s="633">
        <f>IF(ISERROR(AI84/$AA$3),0,AI84/$AA$3)+IF(ISERROR(AI85/$AA$5),0,AI85/$AA$5)</f>
        <v>0</v>
      </c>
      <c r="AJ86" s="634">
        <f>IF(ISERROR(AJ84/$AA$3),0,AJ84/$AA$3)+IF(ISERROR(AJ85/$AA$5),0,AJ85/$AA$5)</f>
        <v>0</v>
      </c>
      <c r="AK86" s="634">
        <f>IF(ISERROR(AK84/$AA$3),0,AK84/$AA$3)+IF(ISERROR(AK85/$AA$5),0,AK85/$AA$5)</f>
        <v>0</v>
      </c>
      <c r="AL86" s="635">
        <f>IF(ISERROR(AL84/$AA$3),0,AL84/$AA$3)+IF(ISERROR(AL85/$AA$5),0,AL85/$AA$5)</f>
        <v>0</v>
      </c>
      <c r="AM86" s="446">
        <f>+' Original Budget Template'!AD86</f>
        <v>0</v>
      </c>
      <c r="AN86" s="446">
        <f>IF(ISERROR(AN84/$AA$3),0,AN84/$AA$3)+IF(ISERROR(AN85/$AA$5),0,AN85/$AA$5)</f>
        <v>0</v>
      </c>
      <c r="AO86" s="426"/>
      <c r="AP86" s="426"/>
      <c r="AQ86" s="426"/>
      <c r="AR86" s="633">
        <f>IF(ISERROR(AR84/$AA$3),0,AR84/$AA$3)+IF(ISERROR(AR85/$AA$5),0,AR85/$AA$5)</f>
        <v>0</v>
      </c>
      <c r="AS86" s="634">
        <f>IF(ISERROR(AS84/$AA$3),0,AS84/$AA$3)+IF(ISERROR(AS85/$AA$5),0,AS85/$AA$5)</f>
        <v>0</v>
      </c>
      <c r="AT86" s="634">
        <f>IF(ISERROR(AT84/$AA$3),0,AT84/$AA$3)+IF(ISERROR(AT85/$AA$5),0,AT85/$AA$5)</f>
        <v>0</v>
      </c>
      <c r="AU86" s="635">
        <f>IF(ISERROR(AU84/$AA$3),0,AU84/$AA$3)+IF(ISERROR(AU85/$AA$5),0,AU85/$AA$5)</f>
        <v>0</v>
      </c>
      <c r="AV86" s="446">
        <f>+' Original Budget Template'!AJ86</f>
        <v>0</v>
      </c>
      <c r="AW86" s="446">
        <f>IF(ISERROR(AW84/$AA$3),0,AW84/$AA$3)+IF(ISERROR(AW85/$AA$5),0,AW85/$AA$5)</f>
        <v>0</v>
      </c>
      <c r="AX86" s="426"/>
      <c r="AY86" s="426"/>
      <c r="AZ86" s="922"/>
    </row>
    <row r="87" spans="1:52" ht="5.25" customHeight="1" thickTop="1" x14ac:dyDescent="0.2">
      <c r="A87" s="220"/>
      <c r="B87" s="1297"/>
      <c r="C87" s="941"/>
      <c r="D87" s="244"/>
      <c r="E87" s="1074"/>
      <c r="F87" s="1043"/>
      <c r="G87" s="447"/>
      <c r="H87" s="447"/>
      <c r="I87" s="1044"/>
      <c r="J87" s="1108"/>
      <c r="K87" s="448"/>
      <c r="L87" s="449"/>
      <c r="M87" s="420"/>
      <c r="N87" s="403"/>
      <c r="O87" s="1266"/>
      <c r="P87" s="1266"/>
      <c r="Q87" s="1266"/>
      <c r="R87" s="1266"/>
      <c r="S87" s="448"/>
      <c r="T87" s="449"/>
      <c r="U87" s="420"/>
      <c r="V87" s="470"/>
      <c r="W87" s="476"/>
      <c r="X87" s="403"/>
      <c r="Y87" s="923"/>
      <c r="Z87" s="1133"/>
      <c r="AA87" s="637"/>
      <c r="AB87" s="637"/>
      <c r="AC87" s="638"/>
      <c r="AD87" s="403"/>
      <c r="AE87" s="50"/>
      <c r="AF87" s="470"/>
      <c r="AG87" s="476"/>
      <c r="AH87" s="403"/>
      <c r="AI87" s="636"/>
      <c r="AJ87" s="637"/>
      <c r="AK87" s="637"/>
      <c r="AL87" s="638"/>
      <c r="AM87" s="403"/>
      <c r="AN87" s="50"/>
      <c r="AO87" s="470"/>
      <c r="AP87" s="476"/>
      <c r="AQ87" s="403"/>
      <c r="AR87" s="636"/>
      <c r="AS87" s="637"/>
      <c r="AT87" s="637"/>
      <c r="AU87" s="638"/>
      <c r="AV87" s="403"/>
      <c r="AW87" s="50"/>
      <c r="AX87" s="470"/>
      <c r="AY87" s="476"/>
      <c r="AZ87" s="923"/>
    </row>
    <row r="88" spans="1:52" ht="15" customHeight="1" x14ac:dyDescent="0.2">
      <c r="A88" s="587" t="s">
        <v>267</v>
      </c>
      <c r="B88" s="1314"/>
      <c r="C88" s="942" t="s">
        <v>268</v>
      </c>
      <c r="D88" s="199"/>
      <c r="E88" s="1075"/>
      <c r="F88" s="1043"/>
      <c r="G88" s="447"/>
      <c r="H88" s="447"/>
      <c r="I88" s="1044"/>
      <c r="J88" s="1108"/>
      <c r="K88" s="245" t="s">
        <v>162</v>
      </c>
      <c r="L88" s="449"/>
      <c r="M88" s="420"/>
      <c r="N88" s="245" t="s">
        <v>162</v>
      </c>
      <c r="O88" s="452"/>
      <c r="P88" s="452"/>
      <c r="Q88" s="452"/>
      <c r="R88" s="452"/>
      <c r="S88" s="245" t="s">
        <v>162</v>
      </c>
      <c r="T88" s="449"/>
      <c r="U88" s="420"/>
      <c r="V88" s="470"/>
      <c r="W88" s="476"/>
      <c r="X88" s="403"/>
      <c r="Y88" s="923"/>
      <c r="Z88" s="1134" t="s">
        <v>162</v>
      </c>
      <c r="AA88" s="640" t="s">
        <v>162</v>
      </c>
      <c r="AB88" s="640" t="s">
        <v>162</v>
      </c>
      <c r="AC88" s="641" t="s">
        <v>162</v>
      </c>
      <c r="AD88" s="245" t="s">
        <v>162</v>
      </c>
      <c r="AE88" s="245" t="s">
        <v>162</v>
      </c>
      <c r="AF88" s="470"/>
      <c r="AG88" s="476"/>
      <c r="AH88" s="403"/>
      <c r="AI88" s="639" t="s">
        <v>162</v>
      </c>
      <c r="AJ88" s="640" t="s">
        <v>162</v>
      </c>
      <c r="AK88" s="640" t="s">
        <v>162</v>
      </c>
      <c r="AL88" s="641" t="s">
        <v>162</v>
      </c>
      <c r="AM88" s="245" t="s">
        <v>162</v>
      </c>
      <c r="AN88" s="245" t="s">
        <v>162</v>
      </c>
      <c r="AO88" s="470"/>
      <c r="AP88" s="476"/>
      <c r="AQ88" s="403"/>
      <c r="AR88" s="639" t="s">
        <v>162</v>
      </c>
      <c r="AS88" s="640" t="s">
        <v>162</v>
      </c>
      <c r="AT88" s="640" t="s">
        <v>162</v>
      </c>
      <c r="AU88" s="641" t="s">
        <v>162</v>
      </c>
      <c r="AV88" s="245" t="s">
        <v>162</v>
      </c>
      <c r="AW88" s="245" t="s">
        <v>162</v>
      </c>
      <c r="AX88" s="470"/>
      <c r="AY88" s="476"/>
      <c r="AZ88" s="923"/>
    </row>
    <row r="89" spans="1:52" x14ac:dyDescent="0.2">
      <c r="A89" s="338" t="str">
        <f>' Original Budget Template'!A89</f>
        <v>B</v>
      </c>
      <c r="B89" s="1311">
        <f>' Original Budget Template'!B89</f>
        <v>1</v>
      </c>
      <c r="C89" s="943" t="str">
        <f>' Original Budget Template'!C89</f>
        <v>Indirect management costs in country (FXD)</v>
      </c>
      <c r="D89" s="429">
        <f>' Original Budget Template'!D89</f>
        <v>0</v>
      </c>
      <c r="E89" s="1076">
        <f>' Original Budget Template'!E89</f>
        <v>0</v>
      </c>
      <c r="F89" s="1030">
        <f>SUM(F90:F95)</f>
        <v>0</v>
      </c>
      <c r="G89" s="434">
        <f>SUM(K89,S89,AE89,AN89,AW89)</f>
        <v>0</v>
      </c>
      <c r="H89" s="434">
        <f>' Original Budget Template'!G89</f>
        <v>0</v>
      </c>
      <c r="I89" s="1031">
        <f>SUM(I90:I95)</f>
        <v>0</v>
      </c>
      <c r="J89" s="1038">
        <f>+' Original Budget Template'!L89</f>
        <v>0</v>
      </c>
      <c r="K89" s="434">
        <f>SUM(K91:K95)</f>
        <v>0</v>
      </c>
      <c r="L89" s="435">
        <f>+K89-J89</f>
        <v>0</v>
      </c>
      <c r="M89" s="460">
        <f>IF(ISERROR(L89/J89),0,L89/J89)</f>
        <v>0</v>
      </c>
      <c r="N89" s="434">
        <f>SUM(N91:N94)</f>
        <v>0</v>
      </c>
      <c r="O89" s="1030">
        <f>SUM(O91:O95)</f>
        <v>0</v>
      </c>
      <c r="P89" s="1030">
        <f>SUM(P91:P95)</f>
        <v>0</v>
      </c>
      <c r="Q89" s="1030">
        <f>SUM(Q91:Q95)</f>
        <v>0</v>
      </c>
      <c r="R89" s="1030">
        <f>SUM(R91:R95)</f>
        <v>0</v>
      </c>
      <c r="S89" s="1030">
        <f>SUM(S91:S95)</f>
        <v>0</v>
      </c>
      <c r="T89" s="435">
        <f>+S89-N89</f>
        <v>0</v>
      </c>
      <c r="U89" s="460">
        <f>IF(ISERROR(+T89/N89),0,T89/N89)</f>
        <v>0</v>
      </c>
      <c r="V89" s="472">
        <f>IF(ISERROR((+N89+J89)/F89),0,(+N89+J89)/F89)</f>
        <v>0</v>
      </c>
      <c r="W89" s="472">
        <f>IF(ISERROR((+S89+K89)/G89),0,(+S89+K89)/G89)</f>
        <v>0</v>
      </c>
      <c r="X89" s="412"/>
      <c r="Y89" s="1156"/>
      <c r="Z89" s="1126">
        <f>SUM(Z91:Z95)</f>
        <v>0</v>
      </c>
      <c r="AA89" s="619">
        <f>SUM(AA91:AA95)</f>
        <v>0</v>
      </c>
      <c r="AB89" s="619">
        <f>SUM(AB91:AB95)</f>
        <v>0</v>
      </c>
      <c r="AC89" s="619">
        <f>SUM(AC91:AC95)</f>
        <v>0</v>
      </c>
      <c r="AD89" s="464">
        <f>+' Original Budget Template'!X89</f>
        <v>0</v>
      </c>
      <c r="AE89" s="464">
        <f>SUM(AE91:AE94)</f>
        <v>0</v>
      </c>
      <c r="AF89" s="472">
        <f>IF(ISERROR((+AD89+N89+J89)/F89),0,(+AD89+N89+J89)/F89)</f>
        <v>0</v>
      </c>
      <c r="AG89" s="472">
        <f>IF(ISERROR((+AE89+K89+S89)/G89),0,(+AE89+K89+S89)/G89)</f>
        <v>0</v>
      </c>
      <c r="AH89" s="413"/>
      <c r="AI89" s="667">
        <f>SUM(AI91:AI95)</f>
        <v>0</v>
      </c>
      <c r="AJ89" s="668">
        <f>SUM(AJ91:AJ95)</f>
        <v>0</v>
      </c>
      <c r="AK89" s="668">
        <f>SUM(AK91:AK95)</f>
        <v>0</v>
      </c>
      <c r="AL89" s="668">
        <f>SUM(AL91:AL95)</f>
        <v>0</v>
      </c>
      <c r="AM89" s="464">
        <f>+' Original Budget Template'!AD89</f>
        <v>0</v>
      </c>
      <c r="AN89" s="464">
        <f>SUM(AN91:AN94)</f>
        <v>0</v>
      </c>
      <c r="AO89" s="472">
        <f>IF(ISERROR((+$AM89+$AD89+$N89+$J89)/$F89),0,(+$AM89+$AD89+$N89+$J89)/$F89)</f>
        <v>0</v>
      </c>
      <c r="AP89" s="472">
        <f>IF(ISERROR((+$AN89+$AE89+$S89+$K89)/$G89),0,(+$AN89+$AE89+$S89+$K89)/$G89)</f>
        <v>0</v>
      </c>
      <c r="AQ89" s="413"/>
      <c r="AR89" s="667">
        <f>SUM(AR91:AR95)</f>
        <v>0</v>
      </c>
      <c r="AS89" s="668">
        <f>SUM(AS91:AS95)</f>
        <v>0</v>
      </c>
      <c r="AT89" s="668">
        <f>SUM(AT91:AT95)</f>
        <v>0</v>
      </c>
      <c r="AU89" s="668">
        <f>SUM(AU91:AU95)</f>
        <v>0</v>
      </c>
      <c r="AV89" s="464">
        <f>+' Original Budget Template'!AJ89</f>
        <v>0</v>
      </c>
      <c r="AW89" s="464">
        <f>SUM(AW91:AW94)</f>
        <v>0</v>
      </c>
      <c r="AX89" s="472">
        <f>IF(ISERROR((+$AV89+$AM89+$AD89+$N89+$J89)/$F89),0,(+$AV89+$AM89+$AD89+$N89+$J89)/$F89)</f>
        <v>0</v>
      </c>
      <c r="AY89" s="472">
        <f>IF(ISERROR(($AW89+$AN89+$AE89+$S89+$K89)/$G89),0,($AW89+$AN89+$AE89+$S89+$K89)/$G89)</f>
        <v>0</v>
      </c>
      <c r="AZ89" s="918"/>
    </row>
    <row r="90" spans="1:52" ht="38.25" x14ac:dyDescent="0.2">
      <c r="A90" s="217"/>
      <c r="B90" s="1312"/>
      <c r="C90" s="1259" t="str">
        <f>' Original Budget Template'!C90</f>
        <v>Under each sub-output, provide a detailed description of what resources will be used to deliver the outputs:</v>
      </c>
      <c r="D90" s="186"/>
      <c r="E90" s="1077"/>
      <c r="F90" s="1032"/>
      <c r="G90" s="437"/>
      <c r="H90" s="437"/>
      <c r="I90" s="1033"/>
      <c r="J90" s="1039"/>
      <c r="K90" s="437"/>
      <c r="L90" s="441"/>
      <c r="M90" s="458"/>
      <c r="N90" s="26"/>
      <c r="O90" s="437"/>
      <c r="P90" s="437"/>
      <c r="Q90" s="437"/>
      <c r="R90" s="437"/>
      <c r="S90" s="1032"/>
      <c r="T90" s="441"/>
      <c r="U90" s="458"/>
      <c r="V90" s="469"/>
      <c r="W90" s="469"/>
      <c r="X90" s="414"/>
      <c r="Y90" s="1155"/>
      <c r="Z90" s="1136"/>
      <c r="AA90" s="643"/>
      <c r="AB90" s="643"/>
      <c r="AC90" s="644"/>
      <c r="AD90" s="436"/>
      <c r="AE90" s="436"/>
      <c r="AF90" s="469"/>
      <c r="AG90" s="469"/>
      <c r="AH90" s="481"/>
      <c r="AI90" s="642"/>
      <c r="AJ90" s="643"/>
      <c r="AK90" s="643"/>
      <c r="AL90" s="644"/>
      <c r="AM90" s="436"/>
      <c r="AN90" s="436"/>
      <c r="AO90" s="469"/>
      <c r="AP90" s="469"/>
      <c r="AQ90" s="481"/>
      <c r="AR90" s="642"/>
      <c r="AS90" s="643"/>
      <c r="AT90" s="643"/>
      <c r="AU90" s="644"/>
      <c r="AV90" s="436"/>
      <c r="AW90" s="436"/>
      <c r="AX90" s="469"/>
      <c r="AY90" s="469"/>
      <c r="AZ90" s="912"/>
    </row>
    <row r="91" spans="1:52" x14ac:dyDescent="0.2">
      <c r="A91" s="220" t="str">
        <f>' Original Budget Template'!A91</f>
        <v>B.1</v>
      </c>
      <c r="B91" s="4"/>
      <c r="C91" s="945" t="str">
        <f>' Original Budget Template'!C91</f>
        <v>Description - suboutputs/tasks/expense type</v>
      </c>
      <c r="D91" s="150"/>
      <c r="E91" s="1078"/>
      <c r="F91" s="1034">
        <f>+' Original Budget Template'!F91</f>
        <v>0</v>
      </c>
      <c r="G91" s="439">
        <f>SUM(K91,S91,AE91,AN91,AW91)</f>
        <v>0</v>
      </c>
      <c r="H91" s="439">
        <f>' Original Budget Template'!G91</f>
        <v>0</v>
      </c>
      <c r="I91" s="1035">
        <f>IF(ISERROR(IF($B$89=1,G91/$AA$3,G91/$AA$5)),0,(IF($B$89=1,G91/$AA$3,G91/$AA$5)))</f>
        <v>0</v>
      </c>
      <c r="J91" s="1034">
        <f>+' Original Budget Template'!L91</f>
        <v>0</v>
      </c>
      <c r="K91" s="536">
        <f>+'Progress Report - Yr 1 &amp; 9 mth'!O91</f>
        <v>0</v>
      </c>
      <c r="L91" s="441">
        <f>+K91-J91</f>
        <v>0</v>
      </c>
      <c r="M91" s="458">
        <f>IF(ISERROR(L91/J91),0,L91/J91)</f>
        <v>0</v>
      </c>
      <c r="N91" s="174">
        <f>+'Progress Report - Yr 1 &amp; 9 mth'!AA91</f>
        <v>0</v>
      </c>
      <c r="O91" s="440"/>
      <c r="P91" s="440"/>
      <c r="Q91" s="440"/>
      <c r="R91" s="440"/>
      <c r="S91" s="1034">
        <f>SUM(O91:R91)</f>
        <v>0</v>
      </c>
      <c r="T91" s="441">
        <f>+S91-N91</f>
        <v>0</v>
      </c>
      <c r="U91" s="458">
        <f>IF(ISERROR(+T91/N91),0,T91/N91)</f>
        <v>0</v>
      </c>
      <c r="V91" s="469"/>
      <c r="W91" s="469"/>
      <c r="X91" s="590"/>
      <c r="Y91" s="1157"/>
      <c r="Z91" s="1137">
        <f>+'Progress Report - Yr 1 &amp; 9 mth'!AE91</f>
        <v>0</v>
      </c>
      <c r="AA91" s="646">
        <f>+'Progress Report - Yr 1 &amp; 9 mth'!AF91</f>
        <v>0</v>
      </c>
      <c r="AB91" s="646">
        <f>+'Progress Report - Yr 1 &amp; 9 mth'!AG91</f>
        <v>0</v>
      </c>
      <c r="AC91" s="647">
        <f>+'Progress Report - Yr 1 &amp; 9 mth'!AH91</f>
        <v>0</v>
      </c>
      <c r="AD91" s="439">
        <f>+' Original Budget Template'!X91</f>
        <v>0</v>
      </c>
      <c r="AE91" s="439">
        <f>SUM(Z91:AC91)</f>
        <v>0</v>
      </c>
      <c r="AF91" s="469"/>
      <c r="AG91" s="469"/>
      <c r="AH91" s="589"/>
      <c r="AI91" s="645">
        <f>+' Original Budget Template'!Z91</f>
        <v>0</v>
      </c>
      <c r="AJ91" s="646">
        <f>+' Original Budget Template'!AA91</f>
        <v>0</v>
      </c>
      <c r="AK91" s="646">
        <f>+' Original Budget Template'!AB91</f>
        <v>0</v>
      </c>
      <c r="AL91" s="647">
        <f>+' Original Budget Template'!AC91</f>
        <v>0</v>
      </c>
      <c r="AM91" s="439">
        <f>+' Original Budget Template'!AD91</f>
        <v>0</v>
      </c>
      <c r="AN91" s="439">
        <f>SUM(AI91:AL91)</f>
        <v>0</v>
      </c>
      <c r="AO91" s="469"/>
      <c r="AP91" s="469"/>
      <c r="AQ91" s="589"/>
      <c r="AR91" s="645">
        <f>+' Original Budget Template'!AF91</f>
        <v>0</v>
      </c>
      <c r="AS91" s="646">
        <f>+' Original Budget Template'!AG91</f>
        <v>0</v>
      </c>
      <c r="AT91" s="646">
        <f>+' Original Budget Template'!AH91</f>
        <v>0</v>
      </c>
      <c r="AU91" s="647">
        <f>+' Original Budget Template'!AI91</f>
        <v>0</v>
      </c>
      <c r="AV91" s="439">
        <f>+' Original Budget Template'!AJ91</f>
        <v>0</v>
      </c>
      <c r="AW91" s="439">
        <f>SUM(AR91:AU91)</f>
        <v>0</v>
      </c>
      <c r="AX91" s="469"/>
      <c r="AY91" s="469"/>
      <c r="AZ91" s="914"/>
    </row>
    <row r="92" spans="1:52" x14ac:dyDescent="0.2">
      <c r="A92" s="220" t="str">
        <f>' Original Budget Template'!A92</f>
        <v>B.2</v>
      </c>
      <c r="B92" s="4"/>
      <c r="C92" s="945" t="str">
        <f>' Original Budget Template'!C92</f>
        <v>Description - suboutputs/tasks/expense type</v>
      </c>
      <c r="D92" s="150"/>
      <c r="E92" s="1078"/>
      <c r="F92" s="1034">
        <f>+' Original Budget Template'!F92</f>
        <v>0</v>
      </c>
      <c r="G92" s="439">
        <f>SUM(K92,S92,AE92,AN92,AW92)</f>
        <v>0</v>
      </c>
      <c r="H92" s="439">
        <f>' Original Budget Template'!G92</f>
        <v>0</v>
      </c>
      <c r="I92" s="1035">
        <f>IF(ISERROR(IF($B$89=1,G92/$AA$3,G92/$AA$5)),0,(IF($B$89=1,G92/$AA$3,G92/$AA$5)))</f>
        <v>0</v>
      </c>
      <c r="J92" s="1034">
        <f>+' Original Budget Template'!L92</f>
        <v>0</v>
      </c>
      <c r="K92" s="536">
        <f>+'Progress Report - Yr 1 &amp; 9 mth'!O92</f>
        <v>0</v>
      </c>
      <c r="L92" s="441">
        <f>+K92-J92</f>
        <v>0</v>
      </c>
      <c r="M92" s="458">
        <f>IF(ISERROR(L92/J92),0,L92/J92)</f>
        <v>0</v>
      </c>
      <c r="N92" s="174">
        <f>+'Progress Report - Yr 1 &amp; 9 mth'!AA92</f>
        <v>0</v>
      </c>
      <c r="O92" s="440"/>
      <c r="P92" s="440"/>
      <c r="Q92" s="440"/>
      <c r="R92" s="440"/>
      <c r="S92" s="1034">
        <f>SUM(O92:R92)</f>
        <v>0</v>
      </c>
      <c r="T92" s="441">
        <f>+S92-N92</f>
        <v>0</v>
      </c>
      <c r="U92" s="458">
        <f>IF(ISERROR(+T92/N92),0,T92/N92)</f>
        <v>0</v>
      </c>
      <c r="V92" s="469"/>
      <c r="W92" s="469"/>
      <c r="X92" s="590"/>
      <c r="Y92" s="1157"/>
      <c r="Z92" s="1137">
        <f>+'Progress Report - Yr 1 &amp; 9 mth'!AE92</f>
        <v>0</v>
      </c>
      <c r="AA92" s="646">
        <f>+'Progress Report - Yr 1 &amp; 9 mth'!AF92</f>
        <v>0</v>
      </c>
      <c r="AB92" s="646">
        <f>+'Progress Report - Yr 1 &amp; 9 mth'!AG92</f>
        <v>0</v>
      </c>
      <c r="AC92" s="647">
        <f>+'Progress Report - Yr 1 &amp; 9 mth'!AH92</f>
        <v>0</v>
      </c>
      <c r="AD92" s="439">
        <f>+' Original Budget Template'!X92</f>
        <v>0</v>
      </c>
      <c r="AE92" s="439">
        <f>SUM(Z92:AC92)</f>
        <v>0</v>
      </c>
      <c r="AF92" s="469"/>
      <c r="AG92" s="469"/>
      <c r="AH92" s="589"/>
      <c r="AI92" s="645">
        <f>+' Original Budget Template'!Z92</f>
        <v>0</v>
      </c>
      <c r="AJ92" s="646">
        <f>+' Original Budget Template'!AA92</f>
        <v>0</v>
      </c>
      <c r="AK92" s="646">
        <f>+' Original Budget Template'!AB92</f>
        <v>0</v>
      </c>
      <c r="AL92" s="647">
        <f>+' Original Budget Template'!AC92</f>
        <v>0</v>
      </c>
      <c r="AM92" s="439">
        <f>+' Original Budget Template'!AD92</f>
        <v>0</v>
      </c>
      <c r="AN92" s="439">
        <f>SUM(AI92:AL92)</f>
        <v>0</v>
      </c>
      <c r="AO92" s="469"/>
      <c r="AP92" s="469"/>
      <c r="AQ92" s="589"/>
      <c r="AR92" s="645">
        <f>+' Original Budget Template'!AF92</f>
        <v>0</v>
      </c>
      <c r="AS92" s="646">
        <f>+' Original Budget Template'!AG92</f>
        <v>0</v>
      </c>
      <c r="AT92" s="646">
        <f>+' Original Budget Template'!AH92</f>
        <v>0</v>
      </c>
      <c r="AU92" s="647">
        <f>+' Original Budget Template'!AI92</f>
        <v>0</v>
      </c>
      <c r="AV92" s="439">
        <f>+' Original Budget Template'!AJ92</f>
        <v>0</v>
      </c>
      <c r="AW92" s="439">
        <f>SUM(AR92:AU92)</f>
        <v>0</v>
      </c>
      <c r="AX92" s="469"/>
      <c r="AY92" s="469"/>
      <c r="AZ92" s="914"/>
    </row>
    <row r="93" spans="1:52" x14ac:dyDescent="0.2">
      <c r="A93" s="220" t="str">
        <f>' Original Budget Template'!A93</f>
        <v>B.3</v>
      </c>
      <c r="B93" s="4"/>
      <c r="C93" s="945" t="str">
        <f>' Original Budget Template'!C93</f>
        <v>Description - suboutputs/tasks/expense type</v>
      </c>
      <c r="D93" s="150"/>
      <c r="E93" s="1078"/>
      <c r="F93" s="1034">
        <f>+' Original Budget Template'!F93</f>
        <v>0</v>
      </c>
      <c r="G93" s="439">
        <f>SUM(K93,S93,AE93,AN93,AW93)</f>
        <v>0</v>
      </c>
      <c r="H93" s="439">
        <f>' Original Budget Template'!G93</f>
        <v>0</v>
      </c>
      <c r="I93" s="1035">
        <f>IF(ISERROR(IF($B$89=1,G93/$AA$3,G93/$AA$5)),0,(IF($B$89=1,G93/$AA$3,G93/$AA$5)))</f>
        <v>0</v>
      </c>
      <c r="J93" s="1034">
        <f>+' Original Budget Template'!L93</f>
        <v>0</v>
      </c>
      <c r="K93" s="536">
        <f>+'Progress Report - Yr 1 &amp; 9 mth'!O93</f>
        <v>0</v>
      </c>
      <c r="L93" s="441">
        <f>+K93-J93</f>
        <v>0</v>
      </c>
      <c r="M93" s="458">
        <f>IF(ISERROR(L93/J93),0,L93/J93)</f>
        <v>0</v>
      </c>
      <c r="N93" s="174">
        <f>+'Progress Report - Yr 1 &amp; 9 mth'!AA93</f>
        <v>0</v>
      </c>
      <c r="O93" s="440"/>
      <c r="P93" s="440"/>
      <c r="Q93" s="440"/>
      <c r="R93" s="440"/>
      <c r="S93" s="1034">
        <f>SUM(O93:R93)</f>
        <v>0</v>
      </c>
      <c r="T93" s="441">
        <f>+S93-N93</f>
        <v>0</v>
      </c>
      <c r="U93" s="458">
        <f>IF(ISERROR(+T93/N93),0,T93/N93)</f>
        <v>0</v>
      </c>
      <c r="V93" s="469"/>
      <c r="W93" s="469"/>
      <c r="X93" s="590"/>
      <c r="Y93" s="1157"/>
      <c r="Z93" s="1137">
        <f>+'Progress Report - Yr 1 &amp; 9 mth'!AE93</f>
        <v>0</v>
      </c>
      <c r="AA93" s="646">
        <f>+'Progress Report - Yr 1 &amp; 9 mth'!AF93</f>
        <v>0</v>
      </c>
      <c r="AB93" s="646">
        <f>+'Progress Report - Yr 1 &amp; 9 mth'!AG93</f>
        <v>0</v>
      </c>
      <c r="AC93" s="647">
        <f>+'Progress Report - Yr 1 &amp; 9 mth'!AH93</f>
        <v>0</v>
      </c>
      <c r="AD93" s="439">
        <f>+' Original Budget Template'!X93</f>
        <v>0</v>
      </c>
      <c r="AE93" s="439">
        <f>SUM(Z93:AC93)</f>
        <v>0</v>
      </c>
      <c r="AF93" s="469"/>
      <c r="AG93" s="469"/>
      <c r="AH93" s="589"/>
      <c r="AI93" s="645">
        <f>+' Original Budget Template'!Z93</f>
        <v>0</v>
      </c>
      <c r="AJ93" s="646">
        <f>+' Original Budget Template'!AA93</f>
        <v>0</v>
      </c>
      <c r="AK93" s="646">
        <f>+' Original Budget Template'!AB93</f>
        <v>0</v>
      </c>
      <c r="AL93" s="647">
        <f>+' Original Budget Template'!AC93</f>
        <v>0</v>
      </c>
      <c r="AM93" s="439">
        <f>+' Original Budget Template'!AD93</f>
        <v>0</v>
      </c>
      <c r="AN93" s="439">
        <f>SUM(AI93:AL93)</f>
        <v>0</v>
      </c>
      <c r="AO93" s="469"/>
      <c r="AP93" s="469"/>
      <c r="AQ93" s="589"/>
      <c r="AR93" s="645">
        <f>+' Original Budget Template'!AF93</f>
        <v>0</v>
      </c>
      <c r="AS93" s="646">
        <f>+' Original Budget Template'!AG93</f>
        <v>0</v>
      </c>
      <c r="AT93" s="646">
        <f>+' Original Budget Template'!AH93</f>
        <v>0</v>
      </c>
      <c r="AU93" s="647">
        <f>+' Original Budget Template'!AI93</f>
        <v>0</v>
      </c>
      <c r="AV93" s="439">
        <f>+' Original Budget Template'!AJ93</f>
        <v>0</v>
      </c>
      <c r="AW93" s="439">
        <f>SUM(AR93:AU93)</f>
        <v>0</v>
      </c>
      <c r="AX93" s="469"/>
      <c r="AY93" s="469"/>
      <c r="AZ93" s="914"/>
    </row>
    <row r="94" spans="1:52" x14ac:dyDescent="0.2">
      <c r="A94" s="220" t="str">
        <f>' Original Budget Template'!A94</f>
        <v>B.4</v>
      </c>
      <c r="B94" s="4"/>
      <c r="C94" s="945" t="str">
        <f>' Original Budget Template'!C94</f>
        <v>Description - suboutputs/tasks/expense type</v>
      </c>
      <c r="D94" s="150"/>
      <c r="E94" s="1078"/>
      <c r="F94" s="1034">
        <f>+' Original Budget Template'!F94</f>
        <v>0</v>
      </c>
      <c r="G94" s="439">
        <f>SUM(K94,S94,AE94,AN94,AW94)</f>
        <v>0</v>
      </c>
      <c r="H94" s="439">
        <f>' Original Budget Template'!G94</f>
        <v>0</v>
      </c>
      <c r="I94" s="1035">
        <f>IF(ISERROR(IF($B$89=1,G94/$AA$3,G94/$AA$5)),0,(IF($B$89=1,G94/$AA$3,G94/$AA$5)))</f>
        <v>0</v>
      </c>
      <c r="J94" s="1034">
        <f>+' Original Budget Template'!L94</f>
        <v>0</v>
      </c>
      <c r="K94" s="536">
        <f>+'Progress Report - Yr 1 &amp; 9 mth'!O94</f>
        <v>0</v>
      </c>
      <c r="L94" s="441">
        <f>+K94-J94</f>
        <v>0</v>
      </c>
      <c r="M94" s="458">
        <f>IF(ISERROR(L94/J94),0,L94/J94)</f>
        <v>0</v>
      </c>
      <c r="N94" s="174">
        <f>+'Progress Report - Yr 1 &amp; 9 mth'!AA94</f>
        <v>0</v>
      </c>
      <c r="O94" s="440"/>
      <c r="P94" s="440"/>
      <c r="Q94" s="440"/>
      <c r="R94" s="440"/>
      <c r="S94" s="1034">
        <f>SUM(O94:R94)</f>
        <v>0</v>
      </c>
      <c r="T94" s="441">
        <f>+S94-N94</f>
        <v>0</v>
      </c>
      <c r="U94" s="458">
        <f>IF(ISERROR(+T94/N94),0,T94/N94)</f>
        <v>0</v>
      </c>
      <c r="V94" s="469"/>
      <c r="W94" s="469"/>
      <c r="X94" s="590"/>
      <c r="Y94" s="1157"/>
      <c r="Z94" s="1137">
        <f>+'Progress Report - Yr 1 &amp; 9 mth'!AE94</f>
        <v>0</v>
      </c>
      <c r="AA94" s="646">
        <f>+'Progress Report - Yr 1 &amp; 9 mth'!AF94</f>
        <v>0</v>
      </c>
      <c r="AB94" s="646">
        <f>+'Progress Report - Yr 1 &amp; 9 mth'!AG94</f>
        <v>0</v>
      </c>
      <c r="AC94" s="647">
        <f>+'Progress Report - Yr 1 &amp; 9 mth'!AH94</f>
        <v>0</v>
      </c>
      <c r="AD94" s="439">
        <f>+' Original Budget Template'!X94</f>
        <v>0</v>
      </c>
      <c r="AE94" s="439">
        <f>SUM(Z94:AC94)</f>
        <v>0</v>
      </c>
      <c r="AF94" s="469"/>
      <c r="AG94" s="469"/>
      <c r="AH94" s="589"/>
      <c r="AI94" s="645">
        <f>+' Original Budget Template'!Z94</f>
        <v>0</v>
      </c>
      <c r="AJ94" s="646">
        <f>+' Original Budget Template'!AA94</f>
        <v>0</v>
      </c>
      <c r="AK94" s="646">
        <f>+' Original Budget Template'!AB94</f>
        <v>0</v>
      </c>
      <c r="AL94" s="647">
        <f>+' Original Budget Template'!AC94</f>
        <v>0</v>
      </c>
      <c r="AM94" s="439">
        <f>+' Original Budget Template'!AD94</f>
        <v>0</v>
      </c>
      <c r="AN94" s="439">
        <f>SUM(AI94:AL94)</f>
        <v>0</v>
      </c>
      <c r="AO94" s="469"/>
      <c r="AP94" s="469"/>
      <c r="AQ94" s="589"/>
      <c r="AR94" s="645">
        <f>+' Original Budget Template'!AF94</f>
        <v>0</v>
      </c>
      <c r="AS94" s="646">
        <f>+' Original Budget Template'!AG94</f>
        <v>0</v>
      </c>
      <c r="AT94" s="646">
        <f>+' Original Budget Template'!AH94</f>
        <v>0</v>
      </c>
      <c r="AU94" s="647">
        <f>+' Original Budget Template'!AI94</f>
        <v>0</v>
      </c>
      <c r="AV94" s="439">
        <f>+' Original Budget Template'!AJ94</f>
        <v>0</v>
      </c>
      <c r="AW94" s="439">
        <f>SUM(AR94:AU94)</f>
        <v>0</v>
      </c>
      <c r="AX94" s="469"/>
      <c r="AY94" s="469"/>
      <c r="AZ94" s="914"/>
    </row>
    <row r="95" spans="1:52" ht="15" customHeight="1" thickBot="1" x14ac:dyDescent="0.25">
      <c r="A95" s="265"/>
      <c r="B95" s="1299"/>
      <c r="C95" s="1251"/>
      <c r="D95" s="194"/>
      <c r="E95" s="1079"/>
      <c r="F95" s="1043"/>
      <c r="G95" s="447"/>
      <c r="H95" s="447"/>
      <c r="I95" s="1044"/>
      <c r="J95" s="1108"/>
      <c r="K95" s="448"/>
      <c r="L95" s="449"/>
      <c r="M95" s="461"/>
      <c r="N95" s="403"/>
      <c r="O95" s="1266"/>
      <c r="P95" s="1266"/>
      <c r="Q95" s="1266"/>
      <c r="R95" s="1266"/>
      <c r="S95" s="448"/>
      <c r="T95" s="449"/>
      <c r="U95" s="461"/>
      <c r="V95" s="470"/>
      <c r="W95" s="476"/>
      <c r="X95" s="403"/>
      <c r="Y95" s="923"/>
      <c r="Z95" s="1133"/>
      <c r="AA95" s="637"/>
      <c r="AB95" s="637"/>
      <c r="AC95" s="638"/>
      <c r="AD95" s="403"/>
      <c r="AE95" s="50"/>
      <c r="AF95" s="470"/>
      <c r="AG95" s="476"/>
      <c r="AH95" s="403"/>
      <c r="AI95" s="636"/>
      <c r="AJ95" s="637"/>
      <c r="AK95" s="637"/>
      <c r="AL95" s="638"/>
      <c r="AM95" s="403"/>
      <c r="AN95" s="50"/>
      <c r="AO95" s="470"/>
      <c r="AP95" s="476"/>
      <c r="AQ95" s="403"/>
      <c r="AR95" s="636"/>
      <c r="AS95" s="637"/>
      <c r="AT95" s="637"/>
      <c r="AU95" s="638"/>
      <c r="AV95" s="403"/>
      <c r="AW95" s="50"/>
      <c r="AX95" s="470"/>
      <c r="AY95" s="476"/>
      <c r="AZ95" s="923"/>
    </row>
    <row r="96" spans="1:52" ht="16.149999999999999" customHeight="1" thickTop="1" thickBot="1" x14ac:dyDescent="0.25">
      <c r="A96" s="894"/>
      <c r="B96" s="1296">
        <f>' Original Budget Template'!B96</f>
        <v>1</v>
      </c>
      <c r="C96" s="1322" t="s">
        <v>359</v>
      </c>
      <c r="D96" s="267"/>
      <c r="E96" s="1072"/>
      <c r="F96" s="1040">
        <f>SUM(J96,Z96,AI96,AR96,BA96)</f>
        <v>0</v>
      </c>
      <c r="G96" s="1040">
        <f>SUMIF($B$89:$B$95,$B96,$F$89:$F$95)</f>
        <v>0</v>
      </c>
      <c r="H96" s="445"/>
      <c r="I96" s="1040"/>
      <c r="J96" s="1040">
        <f>+' Original Budget Template'!L96</f>
        <v>0</v>
      </c>
      <c r="K96" s="444">
        <f>+'Progress Report - Yr 1 &amp; 9 mth'!O96</f>
        <v>0</v>
      </c>
      <c r="L96" s="444"/>
      <c r="M96" s="456"/>
      <c r="N96" s="444">
        <f>+'Progress Report - Yr 1 &amp; 9 mth'!AA96</f>
        <v>0</v>
      </c>
      <c r="O96" s="1040">
        <f t="shared" ref="O96:S97" si="4">SUMIF($B$89:$B$95,$B96,$F$89:$F$95)</f>
        <v>0</v>
      </c>
      <c r="P96" s="1040">
        <f t="shared" si="4"/>
        <v>0</v>
      </c>
      <c r="Q96" s="1040">
        <f t="shared" si="4"/>
        <v>0</v>
      </c>
      <c r="R96" s="1040">
        <f t="shared" si="4"/>
        <v>0</v>
      </c>
      <c r="S96" s="1040">
        <f t="shared" si="4"/>
        <v>0</v>
      </c>
      <c r="T96" s="444"/>
      <c r="U96" s="456"/>
      <c r="V96" s="425"/>
      <c r="W96" s="425"/>
      <c r="X96" s="425"/>
      <c r="Y96" s="921"/>
      <c r="Z96" s="1131">
        <f t="shared" ref="Z96:AC97" si="5">SUMIF($B$89:$B$95,$B96,$F$89:$F$95)</f>
        <v>0</v>
      </c>
      <c r="AA96" s="631">
        <f t="shared" si="5"/>
        <v>0</v>
      </c>
      <c r="AB96" s="631">
        <f t="shared" si="5"/>
        <v>0</v>
      </c>
      <c r="AC96" s="632">
        <f t="shared" si="5"/>
        <v>0</v>
      </c>
      <c r="AD96" s="444">
        <f>+' Original Budget Template'!X96</f>
        <v>0</v>
      </c>
      <c r="AE96" s="444">
        <f>SUMIF($B$89:$B$95,$B96,$F$89:$F$95)</f>
        <v>0</v>
      </c>
      <c r="AF96" s="425"/>
      <c r="AG96" s="425"/>
      <c r="AH96" s="425"/>
      <c r="AI96" s="1131">
        <f t="shared" ref="AI96:AL97" si="6">SUMIF($B$89:$B$95,$B96,$F$89:$F$95)</f>
        <v>0</v>
      </c>
      <c r="AJ96" s="631">
        <f t="shared" si="6"/>
        <v>0</v>
      </c>
      <c r="AK96" s="631">
        <f t="shared" si="6"/>
        <v>0</v>
      </c>
      <c r="AL96" s="632">
        <f t="shared" si="6"/>
        <v>0</v>
      </c>
      <c r="AM96" s="444">
        <f>+' Original Budget Template'!AD96</f>
        <v>0</v>
      </c>
      <c r="AN96" s="444">
        <f>SUMIF($B$89:$B$95,$B96,$F$89:$F$95)</f>
        <v>0</v>
      </c>
      <c r="AO96" s="425"/>
      <c r="AP96" s="425"/>
      <c r="AQ96" s="425"/>
      <c r="AR96" s="630">
        <f t="shared" ref="AR96:AU97" si="7">SUMIF($B$89:$B$95,$B96,$F$89:$F$95)</f>
        <v>0</v>
      </c>
      <c r="AS96" s="631">
        <f t="shared" si="7"/>
        <v>0</v>
      </c>
      <c r="AT96" s="631">
        <f t="shared" si="7"/>
        <v>0</v>
      </c>
      <c r="AU96" s="632">
        <f t="shared" si="7"/>
        <v>0</v>
      </c>
      <c r="AV96" s="444">
        <f>+' Original Budget Template'!AJ96</f>
        <v>0</v>
      </c>
      <c r="AW96" s="444">
        <f>SUMIF($B$89:$B$95,$B96,$F$89:$F$95)</f>
        <v>0</v>
      </c>
      <c r="AX96" s="425"/>
      <c r="AY96" s="425"/>
      <c r="AZ96" s="921"/>
    </row>
    <row r="97" spans="1:52" ht="16.149999999999999" customHeight="1" thickTop="1" thickBot="1" x14ac:dyDescent="0.25">
      <c r="A97" s="894"/>
      <c r="B97" s="1296">
        <f>' Original Budget Template'!B97</f>
        <v>2</v>
      </c>
      <c r="C97" s="1322" t="s">
        <v>360</v>
      </c>
      <c r="D97" s="267"/>
      <c r="E97" s="1072"/>
      <c r="F97" s="1040">
        <f>SUM(J97,Z97,AI97,AR97,BA97)</f>
        <v>0</v>
      </c>
      <c r="G97" s="1040">
        <f>SUMIF($B$89:$B$95,$B97,$F$89:$F$95)</f>
        <v>0</v>
      </c>
      <c r="H97" s="445"/>
      <c r="I97" s="1040"/>
      <c r="J97" s="1040">
        <f>+' Original Budget Template'!L97</f>
        <v>0</v>
      </c>
      <c r="K97" s="444">
        <f>+'Progress Report - Yr 1 &amp; 9 mth'!O97</f>
        <v>0</v>
      </c>
      <c r="L97" s="444"/>
      <c r="M97" s="456"/>
      <c r="N97" s="444">
        <f>+'Progress Report - Yr 1 &amp; 9 mth'!AA97</f>
        <v>0</v>
      </c>
      <c r="O97" s="1040">
        <f t="shared" si="4"/>
        <v>0</v>
      </c>
      <c r="P97" s="1040">
        <f t="shared" si="4"/>
        <v>0</v>
      </c>
      <c r="Q97" s="1040">
        <f t="shared" si="4"/>
        <v>0</v>
      </c>
      <c r="R97" s="1040">
        <f t="shared" si="4"/>
        <v>0</v>
      </c>
      <c r="S97" s="1040">
        <f t="shared" si="4"/>
        <v>0</v>
      </c>
      <c r="T97" s="444"/>
      <c r="U97" s="456"/>
      <c r="V97" s="425"/>
      <c r="W97" s="425"/>
      <c r="X97" s="425"/>
      <c r="Y97" s="921"/>
      <c r="Z97" s="1131">
        <f t="shared" si="5"/>
        <v>0</v>
      </c>
      <c r="AA97" s="631">
        <f t="shared" si="5"/>
        <v>0</v>
      </c>
      <c r="AB97" s="631">
        <f t="shared" si="5"/>
        <v>0</v>
      </c>
      <c r="AC97" s="632">
        <f t="shared" si="5"/>
        <v>0</v>
      </c>
      <c r="AD97" s="444">
        <f>+' Original Budget Template'!X97</f>
        <v>0</v>
      </c>
      <c r="AE97" s="444">
        <f>SUMIF($B$89:$B$95,$B97,$F$89:$F$95)</f>
        <v>0</v>
      </c>
      <c r="AF97" s="425"/>
      <c r="AG97" s="425"/>
      <c r="AH97" s="425"/>
      <c r="AI97" s="1131">
        <f t="shared" si="6"/>
        <v>0</v>
      </c>
      <c r="AJ97" s="631">
        <f t="shared" si="6"/>
        <v>0</v>
      </c>
      <c r="AK97" s="631">
        <f t="shared" si="6"/>
        <v>0</v>
      </c>
      <c r="AL97" s="632">
        <f t="shared" si="6"/>
        <v>0</v>
      </c>
      <c r="AM97" s="444">
        <f>+' Original Budget Template'!AD97</f>
        <v>0</v>
      </c>
      <c r="AN97" s="444">
        <f>SUMIF($B$89:$B$95,$B97,$F$89:$F$95)</f>
        <v>0</v>
      </c>
      <c r="AO97" s="425"/>
      <c r="AP97" s="425"/>
      <c r="AQ97" s="425"/>
      <c r="AR97" s="630">
        <f t="shared" si="7"/>
        <v>0</v>
      </c>
      <c r="AS97" s="631">
        <f t="shared" si="7"/>
        <v>0</v>
      </c>
      <c r="AT97" s="631">
        <f t="shared" si="7"/>
        <v>0</v>
      </c>
      <c r="AU97" s="632">
        <f t="shared" si="7"/>
        <v>0</v>
      </c>
      <c r="AV97" s="444">
        <f>+' Original Budget Template'!AJ97</f>
        <v>0</v>
      </c>
      <c r="AW97" s="444">
        <f>SUMIF($B$89:$B$95,$B97,$F$89:$F$95)</f>
        <v>0</v>
      </c>
      <c r="AX97" s="425"/>
      <c r="AY97" s="425"/>
      <c r="AZ97" s="921"/>
    </row>
    <row r="98" spans="1:52" ht="30" thickTop="1" thickBot="1" x14ac:dyDescent="0.25">
      <c r="A98" s="1350"/>
      <c r="B98" s="1358"/>
      <c r="C98" s="1369" t="s">
        <v>272</v>
      </c>
      <c r="D98" s="274"/>
      <c r="E98" s="1080"/>
      <c r="F98" s="1045"/>
      <c r="G98" s="391">
        <f>IF(ISERROR(G96/$AA$3),0,G96/$AA$3)+IF(ISERROR(G97/$AA$5),0,G97/$AA$5)</f>
        <v>0</v>
      </c>
      <c r="H98" s="353">
        <f>' Original Budget Template'!G98</f>
        <v>0</v>
      </c>
      <c r="I98" s="391">
        <f>+I89</f>
        <v>0</v>
      </c>
      <c r="J98" s="1045">
        <f>+' Original Budget Template'!L98</f>
        <v>0</v>
      </c>
      <c r="K98" s="353">
        <f>+'Progress Report - Yr 1 &amp; 9 mth'!O98</f>
        <v>0</v>
      </c>
      <c r="L98" s="353"/>
      <c r="M98" s="462"/>
      <c r="N98" s="353">
        <f>+'Progress Report - Yr 1 &amp; 9 mth'!AA98</f>
        <v>0</v>
      </c>
      <c r="O98" s="823"/>
      <c r="P98" s="823"/>
      <c r="Q98" s="823"/>
      <c r="R98" s="823"/>
      <c r="S98" s="813"/>
      <c r="T98" s="353"/>
      <c r="U98" s="462"/>
      <c r="V98" s="471"/>
      <c r="W98" s="477"/>
      <c r="X98" s="432"/>
      <c r="Y98" s="924"/>
      <c r="Z98" s="1138">
        <f t="shared" ref="Z98:AE98" si="8">IF(ISERROR(Z96/$AA$3),0,Z96/$AA$3)+IF(ISERROR(Z97/$AA$5),0,Z97/$AA$5)</f>
        <v>0</v>
      </c>
      <c r="AA98" s="649">
        <f t="shared" si="8"/>
        <v>0</v>
      </c>
      <c r="AB98" s="649">
        <f t="shared" si="8"/>
        <v>0</v>
      </c>
      <c r="AC98" s="650">
        <f t="shared" si="8"/>
        <v>0</v>
      </c>
      <c r="AD98" s="353">
        <f>+' Original Budget Template'!X98</f>
        <v>0</v>
      </c>
      <c r="AE98" s="353">
        <f t="shared" si="8"/>
        <v>0</v>
      </c>
      <c r="AF98" s="471"/>
      <c r="AG98" s="477"/>
      <c r="AH98" s="432"/>
      <c r="AI98" s="1138">
        <f>IF(ISERROR(AI96/$AA$3),0,AI96/$AA$3)+IF(ISERROR(AI97/$AA$5),0,AI97/$AA$5)</f>
        <v>0</v>
      </c>
      <c r="AJ98" s="649">
        <f>IF(ISERROR(AJ96/$AA$3),0,AJ96/$AA$3)+IF(ISERROR(AJ97/$AA$5),0,AJ97/$AA$5)</f>
        <v>0</v>
      </c>
      <c r="AK98" s="649">
        <f>IF(ISERROR(AK96/$AA$3),0,AK96/$AA$3)+IF(ISERROR(AK97/$AA$5),0,AK97/$AA$5)</f>
        <v>0</v>
      </c>
      <c r="AL98" s="650">
        <f>IF(ISERROR(AL96/$AA$3),0,AL96/$AA$3)+IF(ISERROR(AL97/$AA$5),0,AL97/$AA$5)</f>
        <v>0</v>
      </c>
      <c r="AM98" s="353">
        <f>+' Original Budget Template'!AD98</f>
        <v>0</v>
      </c>
      <c r="AN98" s="353">
        <f>IF(ISERROR(AN96/$AA$3),0,AN96/$AA$3)+IF(ISERROR(AN97/$AA$5),0,AN97/$AA$5)</f>
        <v>0</v>
      </c>
      <c r="AO98" s="471"/>
      <c r="AP98" s="477"/>
      <c r="AQ98" s="432"/>
      <c r="AR98" s="648">
        <f>IF(ISERROR(AR96/$AA$3),0,AR96/$AA$3)+IF(ISERROR(AR97/$AA$5),0,AR97/$AA$5)</f>
        <v>0</v>
      </c>
      <c r="AS98" s="649">
        <f>IF(ISERROR(AS96/$AA$3),0,AS96/$AA$3)+IF(ISERROR(AS97/$AA$5),0,AS97/$AA$5)</f>
        <v>0</v>
      </c>
      <c r="AT98" s="649">
        <f>IF(ISERROR(AT96/$AA$3),0,AT96/$AA$3)+IF(ISERROR(AT97/$AA$5),0,AT97/$AA$5)</f>
        <v>0</v>
      </c>
      <c r="AU98" s="650">
        <f>IF(ISERROR(AU96/$AA$3),0,AU96/$AA$3)+IF(ISERROR(AU97/$AA$5),0,AU97/$AA$5)</f>
        <v>0</v>
      </c>
      <c r="AV98" s="353">
        <f>+' Original Budget Template'!AJ98</f>
        <v>0</v>
      </c>
      <c r="AW98" s="353">
        <f>IF(ISERROR(AW96/$AA$3),0,AW96/$AA$3)+IF(ISERROR(AW97/$AA$5),0,AW97/$AA$5)</f>
        <v>0</v>
      </c>
      <c r="AX98" s="471"/>
      <c r="AY98" s="477"/>
      <c r="AZ98" s="924"/>
    </row>
    <row r="99" spans="1:52" ht="15" customHeight="1" x14ac:dyDescent="0.2">
      <c r="A99" s="265"/>
      <c r="B99" s="1359"/>
      <c r="C99" s="946"/>
      <c r="D99" s="194"/>
      <c r="E99" s="1079"/>
      <c r="F99" s="1043"/>
      <c r="G99" s="447"/>
      <c r="H99" s="447"/>
      <c r="I99" s="1044"/>
      <c r="J99" s="1108"/>
      <c r="K99" s="448"/>
      <c r="L99" s="449"/>
      <c r="M99" s="461"/>
      <c r="N99" s="403"/>
      <c r="O99" s="1266"/>
      <c r="P99" s="1266"/>
      <c r="Q99" s="1266"/>
      <c r="R99" s="1266"/>
      <c r="S99" s="448"/>
      <c r="T99" s="449"/>
      <c r="U99" s="461"/>
      <c r="V99" s="470"/>
      <c r="W99" s="476"/>
      <c r="X99" s="403"/>
      <c r="Y99" s="923"/>
      <c r="Z99" s="1133"/>
      <c r="AA99" s="637"/>
      <c r="AB99" s="637"/>
      <c r="AC99" s="638"/>
      <c r="AD99" s="403"/>
      <c r="AE99" s="50"/>
      <c r="AF99" s="470"/>
      <c r="AG99" s="476"/>
      <c r="AH99" s="403"/>
      <c r="AI99" s="636"/>
      <c r="AJ99" s="637"/>
      <c r="AK99" s="637"/>
      <c r="AL99" s="638"/>
      <c r="AM99" s="403"/>
      <c r="AN99" s="50"/>
      <c r="AO99" s="470"/>
      <c r="AP99" s="476"/>
      <c r="AQ99" s="403"/>
      <c r="AR99" s="636"/>
      <c r="AS99" s="637"/>
      <c r="AT99" s="637"/>
      <c r="AU99" s="638"/>
      <c r="AV99" s="403"/>
      <c r="AW99" s="50"/>
      <c r="AX99" s="470"/>
      <c r="AY99" s="476"/>
      <c r="AZ99" s="923"/>
    </row>
    <row r="100" spans="1:52" ht="15" customHeight="1" x14ac:dyDescent="0.2">
      <c r="A100" s="587" t="s">
        <v>269</v>
      </c>
      <c r="B100" s="1360"/>
      <c r="C100" s="942" t="s">
        <v>270</v>
      </c>
      <c r="D100" s="199"/>
      <c r="E100" s="1075"/>
      <c r="F100" s="965" t="s">
        <v>93</v>
      </c>
      <c r="G100" s="800" t="s">
        <v>93</v>
      </c>
      <c r="H100" s="800" t="s">
        <v>93</v>
      </c>
      <c r="I100" s="966" t="s">
        <v>93</v>
      </c>
      <c r="J100" s="965" t="s">
        <v>93</v>
      </c>
      <c r="K100" s="800" t="s">
        <v>93</v>
      </c>
      <c r="L100" s="800" t="s">
        <v>93</v>
      </c>
      <c r="M100" s="461"/>
      <c r="N100" s="800" t="s">
        <v>93</v>
      </c>
      <c r="O100" s="245"/>
      <c r="P100" s="245"/>
      <c r="Q100" s="245"/>
      <c r="R100" s="245"/>
      <c r="S100" s="800" t="s">
        <v>93</v>
      </c>
      <c r="T100" s="449"/>
      <c r="U100" s="461"/>
      <c r="V100" s="470"/>
      <c r="W100" s="476"/>
      <c r="X100" s="403"/>
      <c r="Y100" s="923"/>
      <c r="Z100" s="1134" t="s">
        <v>93</v>
      </c>
      <c r="AA100" s="640" t="s">
        <v>93</v>
      </c>
      <c r="AB100" s="640" t="s">
        <v>93</v>
      </c>
      <c r="AC100" s="641" t="s">
        <v>93</v>
      </c>
      <c r="AD100" s="800" t="s">
        <v>93</v>
      </c>
      <c r="AE100" s="50"/>
      <c r="AF100" s="470"/>
      <c r="AG100" s="476"/>
      <c r="AH100" s="403"/>
      <c r="AI100" s="651" t="s">
        <v>93</v>
      </c>
      <c r="AJ100" s="640" t="s">
        <v>93</v>
      </c>
      <c r="AK100" s="640" t="s">
        <v>93</v>
      </c>
      <c r="AL100" s="641" t="s">
        <v>93</v>
      </c>
      <c r="AM100" s="800" t="s">
        <v>93</v>
      </c>
      <c r="AN100" s="800" t="s">
        <v>93</v>
      </c>
      <c r="AO100" s="470"/>
      <c r="AP100" s="476"/>
      <c r="AQ100" s="403"/>
      <c r="AR100" s="651" t="s">
        <v>93</v>
      </c>
      <c r="AS100" s="640" t="s">
        <v>93</v>
      </c>
      <c r="AT100" s="640" t="s">
        <v>93</v>
      </c>
      <c r="AU100" s="641" t="s">
        <v>93</v>
      </c>
      <c r="AV100" s="800" t="s">
        <v>93</v>
      </c>
      <c r="AW100" s="800" t="s">
        <v>93</v>
      </c>
      <c r="AX100" s="470"/>
      <c r="AY100" s="476"/>
      <c r="AZ100" s="923"/>
    </row>
    <row r="101" spans="1:52" s="9" customFormat="1" ht="25.5" x14ac:dyDescent="0.2">
      <c r="A101" s="338" t="str">
        <f>' Original Budget Template'!A101</f>
        <v>C</v>
      </c>
      <c r="B101" s="1361"/>
      <c r="C101" s="935" t="str">
        <f>' Original Budget Template'!C101</f>
        <v>Indirect management costs in New Zealand (NZD)</v>
      </c>
      <c r="D101" s="427">
        <f>' Original Budget Template'!D101</f>
        <v>0</v>
      </c>
      <c r="E101" s="1081">
        <f>' Original Budget Template'!E101</f>
        <v>0</v>
      </c>
      <c r="F101" s="1030">
        <f>SUM(F102:F107)</f>
        <v>0</v>
      </c>
      <c r="G101" s="464">
        <f>SUM(K101,S101,AE101,AN101,AW101)</f>
        <v>0</v>
      </c>
      <c r="H101" s="464">
        <f>' Original Budget Template'!G101</f>
        <v>0</v>
      </c>
      <c r="I101" s="1031">
        <f>+G101</f>
        <v>0</v>
      </c>
      <c r="J101" s="1030">
        <f>+' Original Budget Template'!L101</f>
        <v>0</v>
      </c>
      <c r="K101" s="464">
        <f>SUM(K103:K107)</f>
        <v>0</v>
      </c>
      <c r="L101" s="465">
        <f>+K101-J101</f>
        <v>0</v>
      </c>
      <c r="M101" s="457">
        <f>IF(ISERROR(L101/J101),0,L101/J101)</f>
        <v>0</v>
      </c>
      <c r="N101" s="354">
        <f>SUM(N103:N106)</f>
        <v>0</v>
      </c>
      <c r="O101" s="1030">
        <f>SUM(O103:O107)</f>
        <v>0</v>
      </c>
      <c r="P101" s="1030">
        <f>SUM(P103:P107)</f>
        <v>0</v>
      </c>
      <c r="Q101" s="1030">
        <f>SUM(Q103:Q107)</f>
        <v>0</v>
      </c>
      <c r="R101" s="1030">
        <f>SUM(R103:R107)</f>
        <v>0</v>
      </c>
      <c r="S101" s="1030">
        <f>SUM(S103:S107)</f>
        <v>0</v>
      </c>
      <c r="T101" s="465">
        <f>+S101-N101</f>
        <v>0</v>
      </c>
      <c r="U101" s="457">
        <f>IF(ISERROR(+T101/N101),0,T101/N101)</f>
        <v>0</v>
      </c>
      <c r="V101" s="472">
        <f>IF(ISERROR((+N101+J101)/F101),0,(+N101+J101)/F101)</f>
        <v>0</v>
      </c>
      <c r="W101" s="472">
        <f>IF(ISERROR((+S101+K101)/G101),0,(+S101+K101)/G101)</f>
        <v>0</v>
      </c>
      <c r="X101" s="466"/>
      <c r="Y101" s="1154"/>
      <c r="Z101" s="1139">
        <f>SUM(Z103:Z107)</f>
        <v>0</v>
      </c>
      <c r="AA101" s="668">
        <f>SUM(AA103:AA107)</f>
        <v>0</v>
      </c>
      <c r="AB101" s="668">
        <f>SUM(AB103:AB107)</f>
        <v>0</v>
      </c>
      <c r="AC101" s="668">
        <f>SUM(AC103:AC107)</f>
        <v>0</v>
      </c>
      <c r="AD101" s="464">
        <f>+' Original Budget Template'!X101</f>
        <v>0</v>
      </c>
      <c r="AE101" s="464">
        <f>SUM(AE103:AE106)</f>
        <v>0</v>
      </c>
      <c r="AF101" s="472">
        <f>IF(ISERROR((+AD101+N101+J101)/F101),0,(+AD101+N101+J101)/F101)</f>
        <v>0</v>
      </c>
      <c r="AG101" s="472">
        <f>IF(ISERROR((+AE101+K101+S101)/G101),0,(+AE101+K101+S101)/G101)</f>
        <v>0</v>
      </c>
      <c r="AH101" s="467"/>
      <c r="AI101" s="667">
        <f>SUM(AI103:AI107)</f>
        <v>0</v>
      </c>
      <c r="AJ101" s="668">
        <f>SUM(AJ103:AJ107)</f>
        <v>0</v>
      </c>
      <c r="AK101" s="668">
        <f>SUM(AK103:AK107)</f>
        <v>0</v>
      </c>
      <c r="AL101" s="668">
        <f>SUM(AL103:AL107)</f>
        <v>0</v>
      </c>
      <c r="AM101" s="464">
        <f>+' Original Budget Template'!AD101</f>
        <v>0</v>
      </c>
      <c r="AN101" s="464">
        <f>SUM(AN103:AN106)</f>
        <v>0</v>
      </c>
      <c r="AO101" s="472">
        <f>IF(ISERROR((+$AM101+$AD101+$N101+$J101)/$F101),0,(+$AM101+$AD101+$N101+$J101)/$F101)</f>
        <v>0</v>
      </c>
      <c r="AP101" s="472">
        <f>IF(ISERROR((+$AN101+$AE101+$S101+$K101)/$G101),0,(+$AN101+$AE101+$S101+$K101)/$G101)</f>
        <v>0</v>
      </c>
      <c r="AQ101" s="467"/>
      <c r="AR101" s="667">
        <f>SUM(AR103:AR107)</f>
        <v>0</v>
      </c>
      <c r="AS101" s="668">
        <f>SUM(AS103:AS107)</f>
        <v>0</v>
      </c>
      <c r="AT101" s="668">
        <f>SUM(AT103:AT107)</f>
        <v>0</v>
      </c>
      <c r="AU101" s="668">
        <f>SUM(AU103:AU107)</f>
        <v>0</v>
      </c>
      <c r="AV101" s="464">
        <f>+' Original Budget Template'!AJ101</f>
        <v>0</v>
      </c>
      <c r="AW101" s="464">
        <f>SUM(AW103:AW106)</f>
        <v>0</v>
      </c>
      <c r="AX101" s="472">
        <f>IF(ISERROR((+$AV101+$AM101+$AD101+$N101+$J101)/$F101),0,(+$AV101+$AM101+$AD101+$N101+$J101)/$F101)</f>
        <v>0</v>
      </c>
      <c r="AY101" s="472">
        <f>IF(ISERROR(($AW101+$AN101+$AE101+$S101+$K101)/$G101),0,($AW101+$AN101+$AE101+$S101+$K101)/$G101)</f>
        <v>0</v>
      </c>
      <c r="AZ101" s="910"/>
    </row>
    <row r="102" spans="1:52" ht="28.15" customHeight="1" x14ac:dyDescent="0.2">
      <c r="A102" s="217"/>
      <c r="B102" s="1362"/>
      <c r="C102" s="1259" t="str">
        <f>' Original Budget Template'!C102</f>
        <v>Under each sub-output, provide a detailed description of what resources will be used to deliver the outputs:</v>
      </c>
      <c r="D102" s="186"/>
      <c r="E102" s="1077"/>
      <c r="F102" s="1032"/>
      <c r="G102" s="437"/>
      <c r="H102" s="437"/>
      <c r="I102" s="1033"/>
      <c r="J102" s="1039"/>
      <c r="K102" s="437"/>
      <c r="L102" s="441"/>
      <c r="M102" s="458"/>
      <c r="N102" s="26"/>
      <c r="O102" s="437"/>
      <c r="P102" s="437"/>
      <c r="Q102" s="437"/>
      <c r="R102" s="437"/>
      <c r="S102" s="1032"/>
      <c r="T102" s="441"/>
      <c r="U102" s="458"/>
      <c r="V102" s="469"/>
      <c r="W102" s="469"/>
      <c r="X102" s="414"/>
      <c r="Y102" s="1155"/>
      <c r="Z102" s="1136"/>
      <c r="AA102" s="643"/>
      <c r="AB102" s="643"/>
      <c r="AC102" s="644"/>
      <c r="AD102" s="436"/>
      <c r="AE102" s="436"/>
      <c r="AF102" s="469"/>
      <c r="AG102" s="469"/>
      <c r="AH102" s="481"/>
      <c r="AI102" s="642"/>
      <c r="AJ102" s="643"/>
      <c r="AK102" s="643"/>
      <c r="AL102" s="644"/>
      <c r="AM102" s="436"/>
      <c r="AN102" s="436"/>
      <c r="AO102" s="469"/>
      <c r="AP102" s="469"/>
      <c r="AQ102" s="481"/>
      <c r="AR102" s="642"/>
      <c r="AS102" s="643"/>
      <c r="AT102" s="643"/>
      <c r="AU102" s="644"/>
      <c r="AV102" s="436"/>
      <c r="AW102" s="436"/>
      <c r="AX102" s="469"/>
      <c r="AY102" s="469"/>
      <c r="AZ102" s="912"/>
    </row>
    <row r="103" spans="1:52" ht="15.6" customHeight="1" x14ac:dyDescent="0.2">
      <c r="A103" s="220" t="str">
        <f>' Original Budget Template'!A103</f>
        <v>C.1</v>
      </c>
      <c r="B103" s="897"/>
      <c r="C103" s="945" t="str">
        <f>' Original Budget Template'!C103</f>
        <v>Description - suboutputs/tasks/expense type</v>
      </c>
      <c r="D103" s="150"/>
      <c r="E103" s="1078"/>
      <c r="F103" s="1034">
        <f>+' Original Budget Template'!F103</f>
        <v>0</v>
      </c>
      <c r="G103" s="439">
        <f>SUM(K103,S103,AE103,AN103,AW103)</f>
        <v>0</v>
      </c>
      <c r="H103" s="439">
        <f>' Original Budget Template'!G103</f>
        <v>0</v>
      </c>
      <c r="I103" s="1035">
        <f>+G103</f>
        <v>0</v>
      </c>
      <c r="J103" s="1034">
        <f>+' Original Budget Template'!L103</f>
        <v>0</v>
      </c>
      <c r="K103" s="536">
        <f>+'Progress Report - Yr 1 &amp; 9 mth'!O103</f>
        <v>0</v>
      </c>
      <c r="L103" s="441">
        <f>+K103-J103</f>
        <v>0</v>
      </c>
      <c r="M103" s="458">
        <f>IF(ISERROR(L103/J103),0,L103/J103)</f>
        <v>0</v>
      </c>
      <c r="N103" s="174">
        <f>+'Progress Report - Yr 1 &amp; 9 mth'!AA103</f>
        <v>0</v>
      </c>
      <c r="O103" s="440"/>
      <c r="P103" s="440"/>
      <c r="Q103" s="440"/>
      <c r="R103" s="440"/>
      <c r="S103" s="1034">
        <f>SUM(O103:R103)</f>
        <v>0</v>
      </c>
      <c r="T103" s="441">
        <f>+S103-N103</f>
        <v>0</v>
      </c>
      <c r="U103" s="458">
        <f>IF(ISERROR(+T103/N103),0,T103/N103)</f>
        <v>0</v>
      </c>
      <c r="V103" s="469"/>
      <c r="W103" s="469"/>
      <c r="X103" s="590"/>
      <c r="Y103" s="1157"/>
      <c r="Z103" s="1137">
        <f>+'Progress Report - Yr 1 &amp; 9 mth'!AE103</f>
        <v>0</v>
      </c>
      <c r="AA103" s="646">
        <f>+'Progress Report - Yr 1 &amp; 9 mth'!AF103</f>
        <v>0</v>
      </c>
      <c r="AB103" s="646">
        <f>+'Progress Report - Yr 1 &amp; 9 mth'!AG103</f>
        <v>0</v>
      </c>
      <c r="AC103" s="647">
        <f>+'Progress Report - Yr 1 &amp; 9 mth'!AH103</f>
        <v>0</v>
      </c>
      <c r="AD103" s="439">
        <f>+' Original Budget Template'!X103</f>
        <v>0</v>
      </c>
      <c r="AE103" s="439">
        <f>SUM(Z103:AC103)</f>
        <v>0</v>
      </c>
      <c r="AF103" s="469"/>
      <c r="AG103" s="469"/>
      <c r="AH103" s="589"/>
      <c r="AI103" s="645">
        <f>+' Original Budget Template'!Z103</f>
        <v>0</v>
      </c>
      <c r="AJ103" s="646">
        <f>+' Original Budget Template'!AA103</f>
        <v>0</v>
      </c>
      <c r="AK103" s="646">
        <f>+' Original Budget Template'!AB103</f>
        <v>0</v>
      </c>
      <c r="AL103" s="647">
        <f>+' Original Budget Template'!AC103</f>
        <v>0</v>
      </c>
      <c r="AM103" s="439">
        <f>+' Original Budget Template'!AD103</f>
        <v>0</v>
      </c>
      <c r="AN103" s="439">
        <f>SUM(AI103:AL103)</f>
        <v>0</v>
      </c>
      <c r="AO103" s="469"/>
      <c r="AP103" s="469"/>
      <c r="AQ103" s="589"/>
      <c r="AR103" s="645">
        <f>+' Original Budget Template'!AF103</f>
        <v>0</v>
      </c>
      <c r="AS103" s="646">
        <f>+' Original Budget Template'!AG103</f>
        <v>0</v>
      </c>
      <c r="AT103" s="646">
        <f>+' Original Budget Template'!AH103</f>
        <v>0</v>
      </c>
      <c r="AU103" s="647">
        <f>+' Original Budget Template'!AI103</f>
        <v>0</v>
      </c>
      <c r="AV103" s="439">
        <f>+' Original Budget Template'!AJ103</f>
        <v>0</v>
      </c>
      <c r="AW103" s="439">
        <f>SUM(AR103:AU103)</f>
        <v>0</v>
      </c>
      <c r="AX103" s="469"/>
      <c r="AY103" s="469"/>
      <c r="AZ103" s="914"/>
    </row>
    <row r="104" spans="1:52" ht="15.6" customHeight="1" x14ac:dyDescent="0.2">
      <c r="A104" s="220" t="str">
        <f>' Original Budget Template'!A104</f>
        <v>C.2</v>
      </c>
      <c r="B104" s="897"/>
      <c r="C104" s="945" t="str">
        <f>' Original Budget Template'!C104</f>
        <v>Description - suboutputs/tasks/expense type</v>
      </c>
      <c r="D104" s="150"/>
      <c r="E104" s="1078"/>
      <c r="F104" s="1034">
        <f>+' Original Budget Template'!F104</f>
        <v>0</v>
      </c>
      <c r="G104" s="439">
        <f>SUM(K104,S104,AE104,AN104,AW104)</f>
        <v>0</v>
      </c>
      <c r="H104" s="439">
        <f>' Original Budget Template'!G104</f>
        <v>0</v>
      </c>
      <c r="I104" s="1035">
        <f>+G104</f>
        <v>0</v>
      </c>
      <c r="J104" s="1034">
        <f>+' Original Budget Template'!L104</f>
        <v>0</v>
      </c>
      <c r="K104" s="536">
        <f>+'Progress Report - Yr 1 &amp; 9 mth'!O104</f>
        <v>0</v>
      </c>
      <c r="L104" s="441">
        <f>+K104-J104</f>
        <v>0</v>
      </c>
      <c r="M104" s="458">
        <f>IF(ISERROR(L104/J104),0,L104/J104)</f>
        <v>0</v>
      </c>
      <c r="N104" s="174">
        <f>+'Progress Report - Yr 1 &amp; 9 mth'!AA104</f>
        <v>0</v>
      </c>
      <c r="O104" s="440"/>
      <c r="P104" s="440"/>
      <c r="Q104" s="440"/>
      <c r="R104" s="440"/>
      <c r="S104" s="1034">
        <f>SUM(O104:R104)</f>
        <v>0</v>
      </c>
      <c r="T104" s="441">
        <f>+S104-N104</f>
        <v>0</v>
      </c>
      <c r="U104" s="458">
        <f>IF(ISERROR(+T104/N104),0,T104/N104)</f>
        <v>0</v>
      </c>
      <c r="V104" s="469"/>
      <c r="W104" s="469"/>
      <c r="X104" s="590"/>
      <c r="Y104" s="1157"/>
      <c r="Z104" s="1137">
        <f>+'Progress Report - Yr 1 &amp; 9 mth'!AE104</f>
        <v>0</v>
      </c>
      <c r="AA104" s="646">
        <f>+'Progress Report - Yr 1 &amp; 9 mth'!AF104</f>
        <v>0</v>
      </c>
      <c r="AB104" s="646">
        <f>+'Progress Report - Yr 1 &amp; 9 mth'!AG104</f>
        <v>0</v>
      </c>
      <c r="AC104" s="647">
        <f>+'Progress Report - Yr 1 &amp; 9 mth'!AH104</f>
        <v>0</v>
      </c>
      <c r="AD104" s="439">
        <f>+' Original Budget Template'!X104</f>
        <v>0</v>
      </c>
      <c r="AE104" s="439">
        <f>SUM(Z104:AC104)</f>
        <v>0</v>
      </c>
      <c r="AF104" s="469"/>
      <c r="AG104" s="469"/>
      <c r="AH104" s="589"/>
      <c r="AI104" s="645">
        <f>+' Original Budget Template'!Z104</f>
        <v>0</v>
      </c>
      <c r="AJ104" s="646">
        <f>+' Original Budget Template'!AA104</f>
        <v>0</v>
      </c>
      <c r="AK104" s="646">
        <f>+' Original Budget Template'!AB104</f>
        <v>0</v>
      </c>
      <c r="AL104" s="647">
        <f>+' Original Budget Template'!AC104</f>
        <v>0</v>
      </c>
      <c r="AM104" s="439">
        <f>+' Original Budget Template'!AD104</f>
        <v>0</v>
      </c>
      <c r="AN104" s="439">
        <f>SUM(AI104:AL104)</f>
        <v>0</v>
      </c>
      <c r="AO104" s="469"/>
      <c r="AP104" s="469"/>
      <c r="AQ104" s="589"/>
      <c r="AR104" s="645">
        <f>+' Original Budget Template'!AF104</f>
        <v>0</v>
      </c>
      <c r="AS104" s="646">
        <f>+' Original Budget Template'!AG104</f>
        <v>0</v>
      </c>
      <c r="AT104" s="646">
        <f>+' Original Budget Template'!AH104</f>
        <v>0</v>
      </c>
      <c r="AU104" s="647">
        <f>+' Original Budget Template'!AI104</f>
        <v>0</v>
      </c>
      <c r="AV104" s="439">
        <f>+' Original Budget Template'!AJ104</f>
        <v>0</v>
      </c>
      <c r="AW104" s="439">
        <f>SUM(AR104:AU104)</f>
        <v>0</v>
      </c>
      <c r="AX104" s="469"/>
      <c r="AY104" s="469"/>
      <c r="AZ104" s="914"/>
    </row>
    <row r="105" spans="1:52" ht="15.6" customHeight="1" x14ac:dyDescent="0.2">
      <c r="A105" s="220" t="str">
        <f>' Original Budget Template'!A105</f>
        <v>C.3</v>
      </c>
      <c r="B105" s="897"/>
      <c r="C105" s="945" t="str">
        <f>' Original Budget Template'!C105</f>
        <v>Description - suboutputs/tasks/expense type</v>
      </c>
      <c r="D105" s="150"/>
      <c r="E105" s="1078"/>
      <c r="F105" s="1034">
        <f>+' Original Budget Template'!F105</f>
        <v>0</v>
      </c>
      <c r="G105" s="439">
        <f>SUM(K105,S105,AE105,AN105,AW105)</f>
        <v>0</v>
      </c>
      <c r="H105" s="439">
        <f>' Original Budget Template'!G105</f>
        <v>0</v>
      </c>
      <c r="I105" s="1035">
        <f>+G105</f>
        <v>0</v>
      </c>
      <c r="J105" s="1034">
        <f>+' Original Budget Template'!L105</f>
        <v>0</v>
      </c>
      <c r="K105" s="536">
        <f>+'Progress Report - Yr 1 &amp; 9 mth'!O105</f>
        <v>0</v>
      </c>
      <c r="L105" s="441">
        <f>+K105-J105</f>
        <v>0</v>
      </c>
      <c r="M105" s="458">
        <f>IF(ISERROR(L105/J105),0,L105/J105)</f>
        <v>0</v>
      </c>
      <c r="N105" s="174">
        <f>+'Progress Report - Yr 1 &amp; 9 mth'!AA105</f>
        <v>0</v>
      </c>
      <c r="O105" s="440"/>
      <c r="P105" s="440"/>
      <c r="Q105" s="440"/>
      <c r="R105" s="440"/>
      <c r="S105" s="1034">
        <f>SUM(O105:R105)</f>
        <v>0</v>
      </c>
      <c r="T105" s="441">
        <f>+S105-N105</f>
        <v>0</v>
      </c>
      <c r="U105" s="458">
        <f>IF(ISERROR(+T105/N105),0,T105/N105)</f>
        <v>0</v>
      </c>
      <c r="V105" s="469"/>
      <c r="W105" s="469"/>
      <c r="X105" s="590"/>
      <c r="Y105" s="1157"/>
      <c r="Z105" s="1137">
        <f>+'Progress Report - Yr 1 &amp; 9 mth'!AE105</f>
        <v>0</v>
      </c>
      <c r="AA105" s="646">
        <f>+'Progress Report - Yr 1 &amp; 9 mth'!AF105</f>
        <v>0</v>
      </c>
      <c r="AB105" s="646">
        <f>+'Progress Report - Yr 1 &amp; 9 mth'!AG105</f>
        <v>0</v>
      </c>
      <c r="AC105" s="647">
        <f>+'Progress Report - Yr 1 &amp; 9 mth'!AH105</f>
        <v>0</v>
      </c>
      <c r="AD105" s="439">
        <f>+' Original Budget Template'!X105</f>
        <v>0</v>
      </c>
      <c r="AE105" s="439">
        <f>SUM(Z105:AC105)</f>
        <v>0</v>
      </c>
      <c r="AF105" s="469"/>
      <c r="AG105" s="469"/>
      <c r="AH105" s="589"/>
      <c r="AI105" s="645">
        <f>+' Original Budget Template'!Z105</f>
        <v>0</v>
      </c>
      <c r="AJ105" s="646">
        <f>+' Original Budget Template'!AA105</f>
        <v>0</v>
      </c>
      <c r="AK105" s="646">
        <f>+' Original Budget Template'!AB105</f>
        <v>0</v>
      </c>
      <c r="AL105" s="647">
        <f>+' Original Budget Template'!AC105</f>
        <v>0</v>
      </c>
      <c r="AM105" s="439">
        <f>+' Original Budget Template'!AD105</f>
        <v>0</v>
      </c>
      <c r="AN105" s="439">
        <f>SUM(AI105:AL105)</f>
        <v>0</v>
      </c>
      <c r="AO105" s="469"/>
      <c r="AP105" s="469"/>
      <c r="AQ105" s="589"/>
      <c r="AR105" s="645">
        <f>+' Original Budget Template'!AF105</f>
        <v>0</v>
      </c>
      <c r="AS105" s="646">
        <f>+' Original Budget Template'!AG105</f>
        <v>0</v>
      </c>
      <c r="AT105" s="646">
        <f>+' Original Budget Template'!AH105</f>
        <v>0</v>
      </c>
      <c r="AU105" s="647">
        <f>+' Original Budget Template'!AI105</f>
        <v>0</v>
      </c>
      <c r="AV105" s="439">
        <f>+' Original Budget Template'!AJ105</f>
        <v>0</v>
      </c>
      <c r="AW105" s="439">
        <f>SUM(AR105:AU105)</f>
        <v>0</v>
      </c>
      <c r="AX105" s="469"/>
      <c r="AY105" s="469"/>
      <c r="AZ105" s="914"/>
    </row>
    <row r="106" spans="1:52" ht="15.6" customHeight="1" x14ac:dyDescent="0.2">
      <c r="A106" s="220" t="str">
        <f>' Original Budget Template'!A106</f>
        <v>C.4</v>
      </c>
      <c r="B106" s="897"/>
      <c r="C106" s="947" t="str">
        <f>' Original Budget Template'!C106</f>
        <v>Description - suboutputs/tasks/expense type</v>
      </c>
      <c r="D106" s="152"/>
      <c r="E106" s="1082"/>
      <c r="F106" s="1034">
        <f>+' Original Budget Template'!F106</f>
        <v>0</v>
      </c>
      <c r="G106" s="439">
        <f>SUM(K106,S106,AE106,AN106,AW106)</f>
        <v>0</v>
      </c>
      <c r="H106" s="439">
        <f>' Original Budget Template'!G106</f>
        <v>0</v>
      </c>
      <c r="I106" s="1035">
        <f>+G106</f>
        <v>0</v>
      </c>
      <c r="J106" s="1034">
        <f>+' Original Budget Template'!L106</f>
        <v>0</v>
      </c>
      <c r="K106" s="536">
        <f>+'Progress Report - Yr 1 &amp; 9 mth'!O106</f>
        <v>0</v>
      </c>
      <c r="L106" s="441">
        <f>+K106-J106</f>
        <v>0</v>
      </c>
      <c r="M106" s="458">
        <f>IF(ISERROR(L106/J106),0,L106/J106)</f>
        <v>0</v>
      </c>
      <c r="N106" s="174">
        <f>+'Progress Report - Yr 1 &amp; 9 mth'!AA106</f>
        <v>0</v>
      </c>
      <c r="O106" s="440"/>
      <c r="P106" s="440"/>
      <c r="Q106" s="440"/>
      <c r="R106" s="440"/>
      <c r="S106" s="1034">
        <f>SUM(O106:R106)</f>
        <v>0</v>
      </c>
      <c r="T106" s="441">
        <f>+S106-N106</f>
        <v>0</v>
      </c>
      <c r="U106" s="458">
        <f>IF(ISERROR(+T106/N106),0,T106/N106)</f>
        <v>0</v>
      </c>
      <c r="V106" s="469"/>
      <c r="W106" s="469"/>
      <c r="X106" s="590"/>
      <c r="Y106" s="1157"/>
      <c r="Z106" s="1137">
        <f>+'Progress Report - Yr 1 &amp; 9 mth'!AE106</f>
        <v>0</v>
      </c>
      <c r="AA106" s="646">
        <f>+'Progress Report - Yr 1 &amp; 9 mth'!AF106</f>
        <v>0</v>
      </c>
      <c r="AB106" s="646">
        <f>+'Progress Report - Yr 1 &amp; 9 mth'!AG106</f>
        <v>0</v>
      </c>
      <c r="AC106" s="647">
        <f>+'Progress Report - Yr 1 &amp; 9 mth'!AH106</f>
        <v>0</v>
      </c>
      <c r="AD106" s="439">
        <f>+' Original Budget Template'!X106</f>
        <v>0</v>
      </c>
      <c r="AE106" s="439">
        <f>SUM(Z106:AC106)</f>
        <v>0</v>
      </c>
      <c r="AF106" s="469"/>
      <c r="AG106" s="469"/>
      <c r="AH106" s="589"/>
      <c r="AI106" s="645">
        <f>+' Original Budget Template'!Z106</f>
        <v>0</v>
      </c>
      <c r="AJ106" s="646">
        <f>+' Original Budget Template'!AA106</f>
        <v>0</v>
      </c>
      <c r="AK106" s="646">
        <f>+' Original Budget Template'!AB106</f>
        <v>0</v>
      </c>
      <c r="AL106" s="647">
        <f>+' Original Budget Template'!AC106</f>
        <v>0</v>
      </c>
      <c r="AM106" s="439">
        <f>+' Original Budget Template'!AD106</f>
        <v>0</v>
      </c>
      <c r="AN106" s="439">
        <f>SUM(AI106:AL106)</f>
        <v>0</v>
      </c>
      <c r="AO106" s="469"/>
      <c r="AP106" s="469"/>
      <c r="AQ106" s="589"/>
      <c r="AR106" s="645">
        <f>+' Original Budget Template'!AF106</f>
        <v>0</v>
      </c>
      <c r="AS106" s="646">
        <f>+' Original Budget Template'!AG106</f>
        <v>0</v>
      </c>
      <c r="AT106" s="646">
        <f>+' Original Budget Template'!AH106</f>
        <v>0</v>
      </c>
      <c r="AU106" s="647">
        <f>+' Original Budget Template'!AI106</f>
        <v>0</v>
      </c>
      <c r="AV106" s="439">
        <f>+' Original Budget Template'!AJ106</f>
        <v>0</v>
      </c>
      <c r="AW106" s="439">
        <f>SUM(AR106:AU106)</f>
        <v>0</v>
      </c>
      <c r="AX106" s="469"/>
      <c r="AY106" s="469"/>
      <c r="AZ106" s="914"/>
    </row>
    <row r="107" spans="1:52" ht="15" customHeight="1" thickBot="1" x14ac:dyDescent="0.25">
      <c r="A107" s="220"/>
      <c r="B107" s="897"/>
      <c r="C107" s="941"/>
      <c r="D107" s="226"/>
      <c r="E107" s="1083"/>
      <c r="F107" s="1043"/>
      <c r="G107" s="447"/>
      <c r="H107" s="447"/>
      <c r="I107" s="1044"/>
      <c r="J107" s="1108"/>
      <c r="K107" s="448"/>
      <c r="L107" s="449"/>
      <c r="M107" s="461"/>
      <c r="N107" s="403"/>
      <c r="O107" s="1266"/>
      <c r="P107" s="1266"/>
      <c r="Q107" s="1266"/>
      <c r="R107" s="1266"/>
      <c r="S107" s="448"/>
      <c r="T107" s="449"/>
      <c r="U107" s="461"/>
      <c r="V107" s="470"/>
      <c r="W107" s="476"/>
      <c r="X107" s="403"/>
      <c r="Y107" s="923"/>
      <c r="Z107" s="1133"/>
      <c r="AA107" s="637"/>
      <c r="AB107" s="637"/>
      <c r="AC107" s="638"/>
      <c r="AD107" s="403"/>
      <c r="AE107" s="50"/>
      <c r="AF107" s="470"/>
      <c r="AG107" s="476"/>
      <c r="AH107" s="403"/>
      <c r="AI107" s="636"/>
      <c r="AJ107" s="637"/>
      <c r="AK107" s="637"/>
      <c r="AL107" s="638"/>
      <c r="AM107" s="403"/>
      <c r="AN107" s="50"/>
      <c r="AO107" s="470"/>
      <c r="AP107" s="476"/>
      <c r="AQ107" s="403"/>
      <c r="AR107" s="636"/>
      <c r="AS107" s="637"/>
      <c r="AT107" s="637"/>
      <c r="AU107" s="638"/>
      <c r="AV107" s="403"/>
      <c r="AW107" s="50"/>
      <c r="AX107" s="470"/>
      <c r="AY107" s="476"/>
      <c r="AZ107" s="923"/>
    </row>
    <row r="108" spans="1:52" ht="15" customHeight="1" x14ac:dyDescent="0.2">
      <c r="A108" s="276">
        <v>0</v>
      </c>
      <c r="B108" s="1363"/>
      <c r="C108" s="1570" t="s">
        <v>158</v>
      </c>
      <c r="D108" s="1547"/>
      <c r="E108" s="1548"/>
      <c r="F108" s="1046">
        <f>+F98+F101</f>
        <v>0</v>
      </c>
      <c r="G108" s="450">
        <f t="shared" ref="G108:L108" si="9">+G98+G101</f>
        <v>0</v>
      </c>
      <c r="H108" s="450">
        <f t="shared" si="9"/>
        <v>0</v>
      </c>
      <c r="I108" s="1047">
        <f t="shared" si="9"/>
        <v>0</v>
      </c>
      <c r="J108" s="1046">
        <f t="shared" si="9"/>
        <v>0</v>
      </c>
      <c r="K108" s="450">
        <f t="shared" si="9"/>
        <v>0</v>
      </c>
      <c r="L108" s="450">
        <f t="shared" si="9"/>
        <v>0</v>
      </c>
      <c r="M108" s="463"/>
      <c r="N108" s="450">
        <f t="shared" ref="N108:T108" si="10">+N98+N101</f>
        <v>0</v>
      </c>
      <c r="O108" s="825">
        <f t="shared" si="10"/>
        <v>0</v>
      </c>
      <c r="P108" s="825">
        <f t="shared" si="10"/>
        <v>0</v>
      </c>
      <c r="Q108" s="825">
        <f t="shared" si="10"/>
        <v>0</v>
      </c>
      <c r="R108" s="825">
        <f t="shared" si="10"/>
        <v>0</v>
      </c>
      <c r="S108" s="450">
        <f t="shared" si="10"/>
        <v>0</v>
      </c>
      <c r="T108" s="450">
        <f t="shared" si="10"/>
        <v>0</v>
      </c>
      <c r="U108" s="463"/>
      <c r="V108" s="473"/>
      <c r="W108" s="478"/>
      <c r="X108" s="431"/>
      <c r="Y108" s="925"/>
      <c r="Z108" s="1140">
        <f t="shared" ref="Z108:AE108" si="11">+Z98+Z101</f>
        <v>0</v>
      </c>
      <c r="AA108" s="653">
        <f t="shared" si="11"/>
        <v>0</v>
      </c>
      <c r="AB108" s="653">
        <f t="shared" si="11"/>
        <v>0</v>
      </c>
      <c r="AC108" s="654">
        <f t="shared" si="11"/>
        <v>0</v>
      </c>
      <c r="AD108" s="450">
        <f t="shared" si="11"/>
        <v>0</v>
      </c>
      <c r="AE108" s="450">
        <f t="shared" si="11"/>
        <v>0</v>
      </c>
      <c r="AF108" s="473"/>
      <c r="AG108" s="478"/>
      <c r="AH108" s="431"/>
      <c r="AI108" s="652">
        <f t="shared" ref="AI108:AN108" si="12">+AI98+AI101</f>
        <v>0</v>
      </c>
      <c r="AJ108" s="653">
        <f t="shared" si="12"/>
        <v>0</v>
      </c>
      <c r="AK108" s="653">
        <f t="shared" si="12"/>
        <v>0</v>
      </c>
      <c r="AL108" s="654">
        <f t="shared" si="12"/>
        <v>0</v>
      </c>
      <c r="AM108" s="450">
        <f t="shared" si="12"/>
        <v>0</v>
      </c>
      <c r="AN108" s="450">
        <f t="shared" si="12"/>
        <v>0</v>
      </c>
      <c r="AO108" s="473"/>
      <c r="AP108" s="478"/>
      <c r="AQ108" s="431"/>
      <c r="AR108" s="652">
        <f t="shared" ref="AR108:AW108" si="13">+AR98+AR101</f>
        <v>0</v>
      </c>
      <c r="AS108" s="653">
        <f t="shared" si="13"/>
        <v>0</v>
      </c>
      <c r="AT108" s="653">
        <f t="shared" si="13"/>
        <v>0</v>
      </c>
      <c r="AU108" s="654">
        <f t="shared" si="13"/>
        <v>0</v>
      </c>
      <c r="AV108" s="450">
        <f t="shared" si="13"/>
        <v>0</v>
      </c>
      <c r="AW108" s="450">
        <f t="shared" si="13"/>
        <v>0</v>
      </c>
      <c r="AX108" s="473"/>
      <c r="AY108" s="478"/>
      <c r="AZ108" s="925"/>
    </row>
    <row r="109" spans="1:52" ht="15" customHeight="1" x14ac:dyDescent="0.2">
      <c r="A109" s="277"/>
      <c r="B109" s="1364"/>
      <c r="C109" s="1571" t="s">
        <v>157</v>
      </c>
      <c r="D109" s="1532"/>
      <c r="E109" s="1533"/>
      <c r="F109" s="1048"/>
      <c r="G109" s="802"/>
      <c r="H109" s="358" t="e">
        <f>+H108/H111</f>
        <v>#DIV/0!</v>
      </c>
      <c r="I109" s="1049" t="e">
        <f>+I108/I111</f>
        <v>#DIV/0!</v>
      </c>
      <c r="J109" s="1112"/>
      <c r="K109" s="803"/>
      <c r="L109" s="804"/>
      <c r="M109" s="805"/>
      <c r="N109" s="806"/>
      <c r="O109" s="1267"/>
      <c r="P109" s="1267"/>
      <c r="Q109" s="1267"/>
      <c r="R109" s="1267"/>
      <c r="S109" s="803"/>
      <c r="T109" s="804"/>
      <c r="U109" s="805"/>
      <c r="V109" s="807"/>
      <c r="W109" s="812"/>
      <c r="X109" s="806"/>
      <c r="Y109" s="926"/>
      <c r="Z109" s="1141"/>
      <c r="AA109" s="809"/>
      <c r="AB109" s="809"/>
      <c r="AC109" s="810"/>
      <c r="AD109" s="806"/>
      <c r="AE109" s="811"/>
      <c r="AF109" s="807"/>
      <c r="AG109" s="812"/>
      <c r="AH109" s="806"/>
      <c r="AI109" s="808"/>
      <c r="AJ109" s="809"/>
      <c r="AK109" s="809"/>
      <c r="AL109" s="810"/>
      <c r="AM109" s="806"/>
      <c r="AN109" s="811"/>
      <c r="AO109" s="807"/>
      <c r="AP109" s="812"/>
      <c r="AQ109" s="806"/>
      <c r="AR109" s="808"/>
      <c r="AS109" s="809"/>
      <c r="AT109" s="809"/>
      <c r="AU109" s="810"/>
      <c r="AV109" s="806"/>
      <c r="AW109" s="811"/>
      <c r="AX109" s="807"/>
      <c r="AY109" s="812"/>
      <c r="AZ109" s="926"/>
    </row>
    <row r="110" spans="1:52" ht="15" customHeight="1" thickBot="1" x14ac:dyDescent="0.25">
      <c r="A110" s="222"/>
      <c r="B110" s="1365"/>
      <c r="C110" s="948"/>
      <c r="D110" s="202"/>
      <c r="E110" s="1084"/>
      <c r="F110" s="1043"/>
      <c r="G110" s="447"/>
      <c r="H110" s="447"/>
      <c r="I110" s="1044"/>
      <c r="J110" s="1108"/>
      <c r="K110" s="448"/>
      <c r="L110" s="449"/>
      <c r="M110" s="461"/>
      <c r="N110" s="403"/>
      <c r="O110" s="1266"/>
      <c r="P110" s="1266"/>
      <c r="Q110" s="1266"/>
      <c r="R110" s="1266"/>
      <c r="S110" s="448"/>
      <c r="T110" s="449"/>
      <c r="U110" s="461"/>
      <c r="V110" s="470"/>
      <c r="W110" s="476"/>
      <c r="X110" s="403"/>
      <c r="Y110" s="923"/>
      <c r="Z110" s="1133"/>
      <c r="AA110" s="637"/>
      <c r="AB110" s="637"/>
      <c r="AC110" s="638"/>
      <c r="AD110" s="403"/>
      <c r="AE110" s="50"/>
      <c r="AF110" s="470"/>
      <c r="AG110" s="476"/>
      <c r="AH110" s="403"/>
      <c r="AI110" s="636"/>
      <c r="AJ110" s="637"/>
      <c r="AK110" s="637"/>
      <c r="AL110" s="638"/>
      <c r="AM110" s="403"/>
      <c r="AN110" s="50"/>
      <c r="AO110" s="470"/>
      <c r="AP110" s="476"/>
      <c r="AQ110" s="403"/>
      <c r="AR110" s="636"/>
      <c r="AS110" s="637"/>
      <c r="AT110" s="637"/>
      <c r="AU110" s="638"/>
      <c r="AV110" s="403"/>
      <c r="AW110" s="50"/>
      <c r="AX110" s="470"/>
      <c r="AY110" s="476"/>
      <c r="AZ110" s="923"/>
    </row>
    <row r="111" spans="1:52" s="9" customFormat="1" ht="27" customHeight="1" thickTop="1" thickBot="1" x14ac:dyDescent="0.25">
      <c r="A111" s="927"/>
      <c r="B111" s="1366"/>
      <c r="C111" s="1252" t="s">
        <v>159</v>
      </c>
      <c r="D111" s="424"/>
      <c r="E111" s="1085"/>
      <c r="F111" s="1050">
        <f>SUM(F86,F108)</f>
        <v>0</v>
      </c>
      <c r="G111" s="433">
        <f t="shared" ref="G111:L111" si="14">SUM(G86,G108)</f>
        <v>0</v>
      </c>
      <c r="H111" s="433">
        <f t="shared" si="14"/>
        <v>0</v>
      </c>
      <c r="I111" s="1051">
        <f t="shared" si="14"/>
        <v>0</v>
      </c>
      <c r="J111" s="1050">
        <f t="shared" si="14"/>
        <v>0</v>
      </c>
      <c r="K111" s="433">
        <f t="shared" si="14"/>
        <v>0</v>
      </c>
      <c r="L111" s="433">
        <f t="shared" si="14"/>
        <v>0</v>
      </c>
      <c r="M111" s="485">
        <f>IF(ISERROR(L111/J111),0,L111/J111)</f>
        <v>0</v>
      </c>
      <c r="N111" s="433">
        <f t="shared" ref="N111:T111" si="15">SUM(N86,N108)</f>
        <v>0</v>
      </c>
      <c r="O111" s="827">
        <f t="shared" si="15"/>
        <v>0</v>
      </c>
      <c r="P111" s="827">
        <f t="shared" si="15"/>
        <v>0</v>
      </c>
      <c r="Q111" s="827">
        <f t="shared" si="15"/>
        <v>0</v>
      </c>
      <c r="R111" s="827">
        <f t="shared" si="15"/>
        <v>0</v>
      </c>
      <c r="S111" s="433">
        <f t="shared" si="15"/>
        <v>0</v>
      </c>
      <c r="T111" s="433">
        <f t="shared" si="15"/>
        <v>0</v>
      </c>
      <c r="U111" s="485">
        <f>IF(ISERROR(+T111/N111),0,T111/N111)</f>
        <v>0</v>
      </c>
      <c r="V111" s="485">
        <f>IF(ISERROR((+N111+J111)/F111),0,(+N111+J111)/F111)</f>
        <v>0</v>
      </c>
      <c r="W111" s="485">
        <f>IF(ISERROR((+S111+K111)/G111),0,(+S111+K111)/G111)</f>
        <v>0</v>
      </c>
      <c r="X111" s="430"/>
      <c r="Y111" s="928"/>
      <c r="Z111" s="1142">
        <f t="shared" ref="Z111:AE111" si="16">SUM(Z86,Z108)</f>
        <v>0</v>
      </c>
      <c r="AA111" s="656">
        <f t="shared" si="16"/>
        <v>0</v>
      </c>
      <c r="AB111" s="656">
        <f t="shared" si="16"/>
        <v>0</v>
      </c>
      <c r="AC111" s="657">
        <f t="shared" si="16"/>
        <v>0</v>
      </c>
      <c r="AD111" s="433">
        <f t="shared" si="16"/>
        <v>0</v>
      </c>
      <c r="AE111" s="433">
        <f t="shared" si="16"/>
        <v>0</v>
      </c>
      <c r="AF111" s="485">
        <f>IF(ISERROR((+AD111+N111+J111)/F111),0,(+AD111+N111+J111)/F111)</f>
        <v>0</v>
      </c>
      <c r="AG111" s="485">
        <f>IF(ISERROR((+AE111+K111+S111)/G111),0,(+AE111+K111+S111)/G111)</f>
        <v>0</v>
      </c>
      <c r="AH111" s="430"/>
      <c r="AI111" s="655">
        <f t="shared" ref="AI111:AN111" si="17">SUM(AI86,AI108)</f>
        <v>0</v>
      </c>
      <c r="AJ111" s="656">
        <f t="shared" si="17"/>
        <v>0</v>
      </c>
      <c r="AK111" s="656">
        <f t="shared" si="17"/>
        <v>0</v>
      </c>
      <c r="AL111" s="657">
        <f t="shared" si="17"/>
        <v>0</v>
      </c>
      <c r="AM111" s="433">
        <f t="shared" si="17"/>
        <v>0</v>
      </c>
      <c r="AN111" s="433">
        <f t="shared" si="17"/>
        <v>0</v>
      </c>
      <c r="AO111" s="485">
        <f>IF(ISERROR((+$AM111+$AD111+$N111+$J111)/$F111),0,(+$AM111+$AD111+$N111+$J111)/$F111)</f>
        <v>0</v>
      </c>
      <c r="AP111" s="485">
        <f>IF(ISERROR((+$AN111+$AE111+$S111+$K111)/$G111),0,(+$AN111+$AE111+$S111+$K111)/$G111)</f>
        <v>0</v>
      </c>
      <c r="AQ111" s="430"/>
      <c r="AR111" s="655">
        <f t="shared" ref="AR111:AW111" si="18">SUM(AR86,AR108)</f>
        <v>0</v>
      </c>
      <c r="AS111" s="656">
        <f t="shared" si="18"/>
        <v>0</v>
      </c>
      <c r="AT111" s="656">
        <f t="shared" si="18"/>
        <v>0</v>
      </c>
      <c r="AU111" s="657">
        <f t="shared" si="18"/>
        <v>0</v>
      </c>
      <c r="AV111" s="433">
        <f t="shared" si="18"/>
        <v>0</v>
      </c>
      <c r="AW111" s="433">
        <f t="shared" si="18"/>
        <v>0</v>
      </c>
      <c r="AX111" s="499">
        <f>IF(ISERROR((+$AV111+$AM111+$AD111+$N111+$J111)/$F111),0,(+$AV111+$AM111+$AD111+$N111+$J111)/$F111)</f>
        <v>0</v>
      </c>
      <c r="AY111" s="499">
        <f>IF(ISERROR(($AW111+$AN111+$AE111+$S111+$K111)/$G111),0,($AW111+$AN111+$AE111+$S111+$K111)/$G111)</f>
        <v>0</v>
      </c>
      <c r="AZ111" s="928"/>
    </row>
    <row r="112" spans="1:52" ht="15" customHeight="1" thickTop="1" x14ac:dyDescent="0.2">
      <c r="A112" s="116"/>
      <c r="B112" s="117"/>
      <c r="C112" s="1253"/>
      <c r="D112" s="106"/>
      <c r="E112" s="1086"/>
      <c r="F112" s="1043"/>
      <c r="G112" s="447"/>
      <c r="H112" s="447"/>
      <c r="I112" s="1044"/>
      <c r="J112" s="1108"/>
      <c r="K112" s="448"/>
      <c r="L112" s="449"/>
      <c r="M112" s="461"/>
      <c r="N112" s="403"/>
      <c r="O112" s="1266"/>
      <c r="P112" s="1266"/>
      <c r="Q112" s="1266"/>
      <c r="R112" s="1266"/>
      <c r="S112" s="448"/>
      <c r="T112" s="449"/>
      <c r="U112" s="461"/>
      <c r="V112" s="470"/>
      <c r="W112" s="476"/>
      <c r="X112" s="403"/>
      <c r="Y112" s="923"/>
      <c r="Z112" s="1133"/>
      <c r="AA112" s="637"/>
      <c r="AB112" s="637"/>
      <c r="AC112" s="638"/>
      <c r="AD112" s="403"/>
      <c r="AE112" s="50"/>
      <c r="AF112" s="470"/>
      <c r="AG112" s="476"/>
      <c r="AH112" s="403"/>
      <c r="AI112" s="636"/>
      <c r="AJ112" s="637"/>
      <c r="AK112" s="637"/>
      <c r="AL112" s="638"/>
      <c r="AM112" s="403"/>
      <c r="AN112" s="50"/>
      <c r="AO112" s="470"/>
      <c r="AP112" s="476"/>
      <c r="AQ112" s="403"/>
      <c r="AR112" s="636"/>
      <c r="AS112" s="637"/>
      <c r="AT112" s="637"/>
      <c r="AU112" s="638"/>
      <c r="AV112" s="403"/>
      <c r="AW112" s="50"/>
      <c r="AX112" s="470"/>
      <c r="AY112" s="476"/>
      <c r="AZ112" s="923"/>
    </row>
    <row r="113" spans="1:53" ht="15" customHeight="1" x14ac:dyDescent="0.2">
      <c r="A113" s="1374" t="s">
        <v>376</v>
      </c>
      <c r="B113" s="1375"/>
      <c r="C113" s="1376" t="s">
        <v>377</v>
      </c>
      <c r="D113" s="801"/>
      <c r="E113" s="1087" t="s">
        <v>145</v>
      </c>
      <c r="F113" s="1052" t="s">
        <v>93</v>
      </c>
      <c r="G113" s="284" t="s">
        <v>93</v>
      </c>
      <c r="H113" s="284" t="s">
        <v>93</v>
      </c>
      <c r="I113" s="966" t="s">
        <v>93</v>
      </c>
      <c r="J113" s="1052" t="s">
        <v>93</v>
      </c>
      <c r="K113" s="800" t="s">
        <v>93</v>
      </c>
      <c r="L113" s="284" t="s">
        <v>93</v>
      </c>
      <c r="M113" s="461"/>
      <c r="N113" s="284" t="s">
        <v>93</v>
      </c>
      <c r="O113" s="828"/>
      <c r="P113" s="828"/>
      <c r="Q113" s="828"/>
      <c r="R113" s="828"/>
      <c r="S113" s="284" t="s">
        <v>93</v>
      </c>
      <c r="T113" s="284" t="s">
        <v>93</v>
      </c>
      <c r="U113" s="461"/>
      <c r="V113" s="470"/>
      <c r="W113" s="476"/>
      <c r="X113" s="403"/>
      <c r="Y113" s="923"/>
      <c r="Z113" s="1134" t="s">
        <v>93</v>
      </c>
      <c r="AA113" s="640" t="s">
        <v>93</v>
      </c>
      <c r="AB113" s="640" t="s">
        <v>93</v>
      </c>
      <c r="AC113" s="658" t="s">
        <v>93</v>
      </c>
      <c r="AD113" s="284" t="s">
        <v>93</v>
      </c>
      <c r="AE113" s="284" t="s">
        <v>93</v>
      </c>
      <c r="AF113" s="470"/>
      <c r="AG113" s="476"/>
      <c r="AH113" s="403"/>
      <c r="AI113" s="651" t="s">
        <v>93</v>
      </c>
      <c r="AJ113" s="640" t="s">
        <v>93</v>
      </c>
      <c r="AK113" s="640" t="s">
        <v>93</v>
      </c>
      <c r="AL113" s="658" t="s">
        <v>93</v>
      </c>
      <c r="AM113" s="284" t="s">
        <v>93</v>
      </c>
      <c r="AN113" s="284" t="s">
        <v>93</v>
      </c>
      <c r="AO113" s="470"/>
      <c r="AP113" s="476"/>
      <c r="AQ113" s="403"/>
      <c r="AR113" s="651" t="s">
        <v>93</v>
      </c>
      <c r="AS113" s="640" t="s">
        <v>93</v>
      </c>
      <c r="AT113" s="640" t="s">
        <v>93</v>
      </c>
      <c r="AU113" s="658" t="s">
        <v>93</v>
      </c>
      <c r="AV113" s="284" t="s">
        <v>93</v>
      </c>
      <c r="AW113" s="284" t="s">
        <v>93</v>
      </c>
      <c r="AX113" s="470"/>
      <c r="AY113" s="476"/>
      <c r="AZ113" s="923"/>
    </row>
    <row r="114" spans="1:53" ht="15" customHeight="1" x14ac:dyDescent="0.2">
      <c r="A114" s="116"/>
      <c r="B114" s="117"/>
      <c r="C114" s="1580" t="s">
        <v>142</v>
      </c>
      <c r="D114" s="1581"/>
      <c r="E114" s="1146">
        <f>IF(ISERROR($I114/$I$111),0,$I114/$I$111)</f>
        <v>0</v>
      </c>
      <c r="F114" s="1034">
        <f>+' Original Budget Template'!F114</f>
        <v>0</v>
      </c>
      <c r="G114" s="439">
        <f>SUM(K114,S114,AE114,AN114,AW114)</f>
        <v>0</v>
      </c>
      <c r="H114" s="439">
        <f>' Original Budget Template'!G114</f>
        <v>0</v>
      </c>
      <c r="I114" s="1035">
        <f>+G114</f>
        <v>0</v>
      </c>
      <c r="J114" s="1034">
        <f>+' Original Budget Template'!L114</f>
        <v>0</v>
      </c>
      <c r="K114" s="536">
        <f>+'Progress Report - Yr 1 &amp; 9 mth'!O114</f>
        <v>0</v>
      </c>
      <c r="L114" s="441">
        <f>+K114-J114</f>
        <v>0</v>
      </c>
      <c r="M114" s="458">
        <f>IF(ISERROR(L114/J114),0,L114/J114)</f>
        <v>0</v>
      </c>
      <c r="N114" s="174">
        <f>+'Progress Report - Yr 1 &amp; 9 mth'!AA114</f>
        <v>0</v>
      </c>
      <c r="O114" s="440"/>
      <c r="P114" s="440"/>
      <c r="Q114" s="440"/>
      <c r="R114" s="440"/>
      <c r="S114" s="1034">
        <f>SUM(O114:R114)</f>
        <v>0</v>
      </c>
      <c r="T114" s="441">
        <f>+S114-N114</f>
        <v>0</v>
      </c>
      <c r="U114" s="458">
        <f>IF(ISERROR(T114/N114),0,T114/N114)</f>
        <v>0</v>
      </c>
      <c r="V114" s="470"/>
      <c r="W114" s="476"/>
      <c r="X114" s="590"/>
      <c r="Y114" s="1157"/>
      <c r="Z114" s="1137">
        <f>+'Progress Report - Yr 1 &amp; 9 mth'!AE114</f>
        <v>0</v>
      </c>
      <c r="AA114" s="646">
        <f>+'Progress Report - Yr 1 &amp; 9 mth'!AF114</f>
        <v>0</v>
      </c>
      <c r="AB114" s="646">
        <f>+'Progress Report - Yr 1 &amp; 9 mth'!AG114</f>
        <v>0</v>
      </c>
      <c r="AC114" s="647">
        <f>+'Progress Report - Yr 1 &amp; 9 mth'!AH114</f>
        <v>0</v>
      </c>
      <c r="AD114" s="441">
        <f>+' Original Budget Template'!X114</f>
        <v>0</v>
      </c>
      <c r="AE114" s="441">
        <f>SUM(Z114:AC114)</f>
        <v>0</v>
      </c>
      <c r="AF114" s="470"/>
      <c r="AG114" s="476"/>
      <c r="AH114" s="589"/>
      <c r="AI114" s="645">
        <f>+' Original Budget Template'!Z114</f>
        <v>0</v>
      </c>
      <c r="AJ114" s="646">
        <f>+' Original Budget Template'!AA114</f>
        <v>0</v>
      </c>
      <c r="AK114" s="646">
        <f>+' Original Budget Template'!AB114</f>
        <v>0</v>
      </c>
      <c r="AL114" s="647">
        <f>+' Original Budget Template'!AC114</f>
        <v>0</v>
      </c>
      <c r="AM114" s="441">
        <f>+' Original Budget Template'!AD114</f>
        <v>0</v>
      </c>
      <c r="AN114" s="441">
        <f>SUM(AI114:AL114)</f>
        <v>0</v>
      </c>
      <c r="AO114" s="470"/>
      <c r="AP114" s="476"/>
      <c r="AQ114" s="589"/>
      <c r="AR114" s="645">
        <f>+' Original Budget Template'!AF114</f>
        <v>0</v>
      </c>
      <c r="AS114" s="646">
        <f>+' Original Budget Template'!AG114</f>
        <v>0</v>
      </c>
      <c r="AT114" s="646">
        <f>+' Original Budget Template'!AH114</f>
        <v>0</v>
      </c>
      <c r="AU114" s="647">
        <f>+' Original Budget Template'!AI114</f>
        <v>0</v>
      </c>
      <c r="AV114" s="441">
        <f>+' Original Budget Template'!AJ114</f>
        <v>0</v>
      </c>
      <c r="AW114" s="441">
        <f>SUM(AR114:AU114)</f>
        <v>0</v>
      </c>
      <c r="AX114" s="470"/>
      <c r="AY114" s="476"/>
      <c r="AZ114" s="914"/>
    </row>
    <row r="115" spans="1:53" ht="15" customHeight="1" x14ac:dyDescent="0.2">
      <c r="A115" s="116"/>
      <c r="B115" s="117"/>
      <c r="C115" s="1580" t="s">
        <v>141</v>
      </c>
      <c r="D115" s="1581"/>
      <c r="E115" s="1146">
        <f>IF(ISERROR($I115/$I$111),0,$I115/$I$111)</f>
        <v>0</v>
      </c>
      <c r="F115" s="1034">
        <f>+' Original Budget Template'!F115</f>
        <v>0</v>
      </c>
      <c r="G115" s="439">
        <f>SUM(K115,S115,AE115,AN115,AW115)</f>
        <v>0</v>
      </c>
      <c r="H115" s="439">
        <f>' Original Budget Template'!G115</f>
        <v>0</v>
      </c>
      <c r="I115" s="1035">
        <f>+G115</f>
        <v>0</v>
      </c>
      <c r="J115" s="1034">
        <f>+' Original Budget Template'!L115</f>
        <v>0</v>
      </c>
      <c r="K115" s="536">
        <f>+'Progress Report - Yr 1 &amp; 9 mth'!O115</f>
        <v>0</v>
      </c>
      <c r="L115" s="441">
        <f>+K115-J115</f>
        <v>0</v>
      </c>
      <c r="M115" s="458">
        <f>IF(ISERROR(L115/J115),0,L115/J115)</f>
        <v>0</v>
      </c>
      <c r="N115" s="174">
        <f>+'Progress Report - Yr 1 &amp; 9 mth'!AA115</f>
        <v>0</v>
      </c>
      <c r="O115" s="440"/>
      <c r="P115" s="440"/>
      <c r="Q115" s="440"/>
      <c r="R115" s="440"/>
      <c r="S115" s="1034">
        <f>SUM(O115:R115)</f>
        <v>0</v>
      </c>
      <c r="T115" s="441">
        <f>+S115-N115</f>
        <v>0</v>
      </c>
      <c r="U115" s="458">
        <f>IF(ISERROR(T115/N115),0,T115/N115)</f>
        <v>0</v>
      </c>
      <c r="V115" s="470"/>
      <c r="W115" s="476"/>
      <c r="X115" s="590"/>
      <c r="Y115" s="1157"/>
      <c r="Z115" s="1137">
        <f>+'Progress Report - Yr 1 &amp; 9 mth'!AE115</f>
        <v>0</v>
      </c>
      <c r="AA115" s="646">
        <f>+'Progress Report - Yr 1 &amp; 9 mth'!AF115</f>
        <v>0</v>
      </c>
      <c r="AB115" s="646">
        <f>+'Progress Report - Yr 1 &amp; 9 mth'!AG115</f>
        <v>0</v>
      </c>
      <c r="AC115" s="647">
        <f>+'Progress Report - Yr 1 &amp; 9 mth'!AH115</f>
        <v>0</v>
      </c>
      <c r="AD115" s="441">
        <f>+' Original Budget Template'!X115</f>
        <v>0</v>
      </c>
      <c r="AE115" s="441">
        <f>SUM(Z115:AC115)</f>
        <v>0</v>
      </c>
      <c r="AF115" s="470"/>
      <c r="AG115" s="476"/>
      <c r="AH115" s="589"/>
      <c r="AI115" s="645">
        <f>+' Original Budget Template'!Z115</f>
        <v>0</v>
      </c>
      <c r="AJ115" s="646">
        <f>+' Original Budget Template'!AA115</f>
        <v>0</v>
      </c>
      <c r="AK115" s="646">
        <f>+' Original Budget Template'!AB115</f>
        <v>0</v>
      </c>
      <c r="AL115" s="647">
        <f>+' Original Budget Template'!AC115</f>
        <v>0</v>
      </c>
      <c r="AM115" s="441">
        <f>+' Original Budget Template'!AD115</f>
        <v>0</v>
      </c>
      <c r="AN115" s="441">
        <f>SUM(AI115:AL115)</f>
        <v>0</v>
      </c>
      <c r="AO115" s="470"/>
      <c r="AP115" s="476"/>
      <c r="AQ115" s="589"/>
      <c r="AR115" s="645">
        <f>+' Original Budget Template'!AF115</f>
        <v>0</v>
      </c>
      <c r="AS115" s="646">
        <f>+' Original Budget Template'!AG115</f>
        <v>0</v>
      </c>
      <c r="AT115" s="646">
        <f>+' Original Budget Template'!AH115</f>
        <v>0</v>
      </c>
      <c r="AU115" s="647">
        <f>+' Original Budget Template'!AI115</f>
        <v>0</v>
      </c>
      <c r="AV115" s="441">
        <f>+' Original Budget Template'!AJ115</f>
        <v>0</v>
      </c>
      <c r="AW115" s="441">
        <f>SUM(AR115:AU115)</f>
        <v>0</v>
      </c>
      <c r="AX115" s="470"/>
      <c r="AY115" s="476"/>
      <c r="AZ115" s="914"/>
    </row>
    <row r="116" spans="1:53" ht="15" customHeight="1" x14ac:dyDescent="0.2">
      <c r="A116" s="116"/>
      <c r="B116" s="117"/>
      <c r="C116" s="1580" t="s">
        <v>143</v>
      </c>
      <c r="D116" s="1581"/>
      <c r="E116" s="1146">
        <f>IF(ISERROR($I116/$I$111),0,$I116/$I$111)</f>
        <v>0</v>
      </c>
      <c r="F116" s="1034">
        <f>+' Original Budget Template'!F116</f>
        <v>0</v>
      </c>
      <c r="G116" s="439">
        <f>SUM(K116,S116,AE116,AN116,AW116)</f>
        <v>0</v>
      </c>
      <c r="H116" s="439">
        <f>' Original Budget Template'!G116</f>
        <v>0</v>
      </c>
      <c r="I116" s="1035">
        <f>+G116</f>
        <v>0</v>
      </c>
      <c r="J116" s="1034">
        <f>+' Original Budget Template'!L116</f>
        <v>0</v>
      </c>
      <c r="K116" s="536">
        <f>+'Progress Report - Yr 1 &amp; 9 mth'!O116</f>
        <v>0</v>
      </c>
      <c r="L116" s="441">
        <f>+K116-J116</f>
        <v>0</v>
      </c>
      <c r="M116" s="458">
        <f>IF(ISERROR(L116/J116),0,L116/J116)</f>
        <v>0</v>
      </c>
      <c r="N116" s="174">
        <f>+'Progress Report - Yr 1 &amp; 9 mth'!AA116</f>
        <v>0</v>
      </c>
      <c r="O116" s="440"/>
      <c r="P116" s="440"/>
      <c r="Q116" s="440"/>
      <c r="R116" s="440"/>
      <c r="S116" s="1034">
        <f>SUM(O116:R116)</f>
        <v>0</v>
      </c>
      <c r="T116" s="441">
        <f>+S116-N116</f>
        <v>0</v>
      </c>
      <c r="U116" s="458">
        <f>IF(ISERROR(T116/N116),0,T116/N116)</f>
        <v>0</v>
      </c>
      <c r="V116" s="470"/>
      <c r="W116" s="476"/>
      <c r="X116" s="590"/>
      <c r="Y116" s="1157"/>
      <c r="Z116" s="1137">
        <f>+'Progress Report - Yr 1 &amp; 9 mth'!AE116</f>
        <v>0</v>
      </c>
      <c r="AA116" s="646">
        <f>+'Progress Report - Yr 1 &amp; 9 mth'!AF116</f>
        <v>0</v>
      </c>
      <c r="AB116" s="646">
        <f>+'Progress Report - Yr 1 &amp; 9 mth'!AG116</f>
        <v>0</v>
      </c>
      <c r="AC116" s="647">
        <f>+'Progress Report - Yr 1 &amp; 9 mth'!AH116</f>
        <v>0</v>
      </c>
      <c r="AD116" s="441">
        <f>+' Original Budget Template'!X116</f>
        <v>0</v>
      </c>
      <c r="AE116" s="441">
        <f>SUM(Z116:AC116)</f>
        <v>0</v>
      </c>
      <c r="AF116" s="470"/>
      <c r="AG116" s="476"/>
      <c r="AH116" s="589"/>
      <c r="AI116" s="645">
        <f>+' Original Budget Template'!Z116</f>
        <v>0</v>
      </c>
      <c r="AJ116" s="646">
        <f>+' Original Budget Template'!AA116</f>
        <v>0</v>
      </c>
      <c r="AK116" s="646">
        <f>+' Original Budget Template'!AB116</f>
        <v>0</v>
      </c>
      <c r="AL116" s="647">
        <f>+' Original Budget Template'!AC116</f>
        <v>0</v>
      </c>
      <c r="AM116" s="441">
        <f>+' Original Budget Template'!AD116</f>
        <v>0</v>
      </c>
      <c r="AN116" s="441">
        <f>SUM(AI116:AL116)</f>
        <v>0</v>
      </c>
      <c r="AO116" s="470"/>
      <c r="AP116" s="476"/>
      <c r="AQ116" s="589"/>
      <c r="AR116" s="645">
        <f>+' Original Budget Template'!AF116</f>
        <v>0</v>
      </c>
      <c r="AS116" s="646">
        <f>+' Original Budget Template'!AG116</f>
        <v>0</v>
      </c>
      <c r="AT116" s="646">
        <f>+' Original Budget Template'!AH116</f>
        <v>0</v>
      </c>
      <c r="AU116" s="647">
        <f>+' Original Budget Template'!AI116</f>
        <v>0</v>
      </c>
      <c r="AV116" s="441">
        <f>+' Original Budget Template'!AJ116</f>
        <v>0</v>
      </c>
      <c r="AW116" s="441">
        <f>SUM(AR116:AU116)</f>
        <v>0</v>
      </c>
      <c r="AX116" s="470"/>
      <c r="AY116" s="476"/>
      <c r="AZ116" s="914"/>
    </row>
    <row r="117" spans="1:53" ht="15" customHeight="1" thickBot="1" x14ac:dyDescent="0.25">
      <c r="A117" s="116"/>
      <c r="B117" s="117"/>
      <c r="C117" s="1580" t="s">
        <v>166</v>
      </c>
      <c r="D117" s="1581"/>
      <c r="E117" s="1146">
        <f>IF(ISERROR($I117/$I$111),0,$I117/$I$111)</f>
        <v>0</v>
      </c>
      <c r="F117" s="1053">
        <f>+' Original Budget Template'!F117</f>
        <v>0</v>
      </c>
      <c r="G117" s="439">
        <f>SUM(K117,S117,AE117,AN117,AW117)</f>
        <v>0</v>
      </c>
      <c r="H117" s="439">
        <f>' Original Budget Template'!G117</f>
        <v>0</v>
      </c>
      <c r="I117" s="1035">
        <f>+G117</f>
        <v>0</v>
      </c>
      <c r="J117" s="1034">
        <f>+' Original Budget Template'!L117</f>
        <v>0</v>
      </c>
      <c r="K117" s="536">
        <f>+'Progress Report - Yr 1 &amp; 9 mth'!O117</f>
        <v>0</v>
      </c>
      <c r="L117" s="441">
        <f>+K117-J117</f>
        <v>0</v>
      </c>
      <c r="M117" s="486">
        <f>IF(ISERROR(L117/J117),0,L117/J117)</f>
        <v>0</v>
      </c>
      <c r="N117" s="174">
        <f>+'Progress Report - Yr 1 &amp; 9 mth'!AA117</f>
        <v>0</v>
      </c>
      <c r="O117" s="440"/>
      <c r="P117" s="440"/>
      <c r="Q117" s="440"/>
      <c r="R117" s="440"/>
      <c r="S117" s="1034">
        <f>SUM(O117:R117)</f>
        <v>0</v>
      </c>
      <c r="T117" s="441">
        <f>+S117-N117</f>
        <v>0</v>
      </c>
      <c r="U117" s="486">
        <f>IF(ISERROR(T117/N117),0,T117/N117)</f>
        <v>0</v>
      </c>
      <c r="V117" s="470"/>
      <c r="W117" s="476"/>
      <c r="X117" s="591"/>
      <c r="Y117" s="1158"/>
      <c r="Z117" s="1137">
        <f>+'Progress Report - Yr 1 &amp; 9 mth'!AE117</f>
        <v>0</v>
      </c>
      <c r="AA117" s="646">
        <f>+'Progress Report - Yr 1 &amp; 9 mth'!AF117</f>
        <v>0</v>
      </c>
      <c r="AB117" s="646">
        <f>+'Progress Report - Yr 1 &amp; 9 mth'!AG117</f>
        <v>0</v>
      </c>
      <c r="AC117" s="647">
        <f>+'Progress Report - Yr 1 &amp; 9 mth'!AH117</f>
        <v>0</v>
      </c>
      <c r="AD117" s="670">
        <f>+' Original Budget Template'!X117</f>
        <v>0</v>
      </c>
      <c r="AE117" s="670">
        <f>SUM(Z117:AC117)</f>
        <v>0</v>
      </c>
      <c r="AF117" s="470"/>
      <c r="AG117" s="476"/>
      <c r="AH117" s="589"/>
      <c r="AI117" s="645">
        <f>+' Original Budget Template'!Z117</f>
        <v>0</v>
      </c>
      <c r="AJ117" s="646">
        <f>+' Original Budget Template'!AA117</f>
        <v>0</v>
      </c>
      <c r="AK117" s="646">
        <f>+' Original Budget Template'!AB117</f>
        <v>0</v>
      </c>
      <c r="AL117" s="647">
        <f>+' Original Budget Template'!AC117</f>
        <v>0</v>
      </c>
      <c r="AM117" s="670">
        <f>+' Original Budget Template'!AD117</f>
        <v>0</v>
      </c>
      <c r="AN117" s="670">
        <f>SUM(AI117:AL117)</f>
        <v>0</v>
      </c>
      <c r="AO117" s="470"/>
      <c r="AP117" s="476"/>
      <c r="AQ117" s="589"/>
      <c r="AR117" s="645">
        <f>+' Original Budget Template'!AF117</f>
        <v>0</v>
      </c>
      <c r="AS117" s="646">
        <f>+' Original Budget Template'!AG117</f>
        <v>0</v>
      </c>
      <c r="AT117" s="646">
        <f>+' Original Budget Template'!AH117</f>
        <v>0</v>
      </c>
      <c r="AU117" s="647">
        <f>+' Original Budget Template'!AI117</f>
        <v>0</v>
      </c>
      <c r="AV117" s="670">
        <f>+' Original Budget Template'!AJ117</f>
        <v>0</v>
      </c>
      <c r="AW117" s="670">
        <f>SUM(AR117:AU117)</f>
        <v>0</v>
      </c>
      <c r="AX117" s="470"/>
      <c r="AY117" s="476"/>
      <c r="AZ117" s="914"/>
    </row>
    <row r="118" spans="1:53" s="484" customFormat="1" ht="15" customHeight="1" thickTop="1" x14ac:dyDescent="0.2">
      <c r="A118" s="930"/>
      <c r="B118" s="1367"/>
      <c r="C118" s="1254" t="s">
        <v>144</v>
      </c>
      <c r="D118" s="483"/>
      <c r="E118" s="1147">
        <f>IF(ISERROR($I118/$I$111),0,$I118/$I$111)</f>
        <v>0</v>
      </c>
      <c r="F118" s="1055">
        <f>SUM(F114:F117)</f>
        <v>0</v>
      </c>
      <c r="G118" s="671">
        <f t="shared" ref="G118:L118" si="19">SUM(G114:G117)</f>
        <v>0</v>
      </c>
      <c r="H118" s="671">
        <f t="shared" si="19"/>
        <v>0</v>
      </c>
      <c r="I118" s="1150">
        <f t="shared" si="19"/>
        <v>0</v>
      </c>
      <c r="J118" s="1055">
        <f t="shared" si="19"/>
        <v>0</v>
      </c>
      <c r="K118" s="671">
        <f t="shared" si="19"/>
        <v>0</v>
      </c>
      <c r="L118" s="671">
        <f t="shared" si="19"/>
        <v>0</v>
      </c>
      <c r="M118" s="488">
        <f>IF(ISERROR(L118/J118),0,L118/J118)</f>
        <v>0</v>
      </c>
      <c r="N118" s="671">
        <f t="shared" ref="N118:T118" si="20">SUM(N114:N117)</f>
        <v>0</v>
      </c>
      <c r="O118" s="672">
        <f t="shared" si="20"/>
        <v>0</v>
      </c>
      <c r="P118" s="672">
        <f t="shared" si="20"/>
        <v>0</v>
      </c>
      <c r="Q118" s="672">
        <f t="shared" si="20"/>
        <v>0</v>
      </c>
      <c r="R118" s="672">
        <f t="shared" si="20"/>
        <v>0</v>
      </c>
      <c r="S118" s="672">
        <f t="shared" si="20"/>
        <v>0</v>
      </c>
      <c r="T118" s="671">
        <f t="shared" si="20"/>
        <v>0</v>
      </c>
      <c r="U118" s="488">
        <f>IF(ISERROR(T118/N118),0,T118/N118)</f>
        <v>0</v>
      </c>
      <c r="V118" s="490"/>
      <c r="W118" s="491"/>
      <c r="X118" s="489"/>
      <c r="Y118" s="949"/>
      <c r="Z118" s="1143">
        <f t="shared" ref="Z118:AE118" si="21">SUM(Z114:Z117)</f>
        <v>0</v>
      </c>
      <c r="AA118" s="674">
        <f t="shared" si="21"/>
        <v>0</v>
      </c>
      <c r="AB118" s="674">
        <f t="shared" si="21"/>
        <v>0</v>
      </c>
      <c r="AC118" s="675">
        <f t="shared" si="21"/>
        <v>0</v>
      </c>
      <c r="AD118" s="673">
        <f t="shared" si="21"/>
        <v>0</v>
      </c>
      <c r="AE118" s="673">
        <f t="shared" si="21"/>
        <v>0</v>
      </c>
      <c r="AF118" s="488">
        <f>IF(ISERROR((+AD118+N118+J118)/F118),0,(+AD118+N118+J118)/F118)</f>
        <v>0</v>
      </c>
      <c r="AG118" s="488">
        <f>IF(ISERROR((+AE118+K118+S118)/G118),0,(+AE118+K118+S118)/G118)</f>
        <v>0</v>
      </c>
      <c r="AH118" s="489"/>
      <c r="AI118" s="673">
        <f t="shared" ref="AI118:AN118" si="22">SUM(AI114:AI117)</f>
        <v>0</v>
      </c>
      <c r="AJ118" s="674">
        <f t="shared" si="22"/>
        <v>0</v>
      </c>
      <c r="AK118" s="674">
        <f t="shared" si="22"/>
        <v>0</v>
      </c>
      <c r="AL118" s="675">
        <f t="shared" si="22"/>
        <v>0</v>
      </c>
      <c r="AM118" s="673">
        <f t="shared" si="22"/>
        <v>0</v>
      </c>
      <c r="AN118" s="673">
        <f t="shared" si="22"/>
        <v>0</v>
      </c>
      <c r="AO118" s="488">
        <f>IF(ISERROR((+$AM118+$AD118+$N118+$J118)/$F118),0,(+$AM118+$AD118+$N118+$J118)/$F118)</f>
        <v>0</v>
      </c>
      <c r="AP118" s="488">
        <f>IF(ISERROR((+$AN118+$AE118+$S118+$K118)/$G118),0,(+$AN118+$AE118+$S118+$K118)/$G118)</f>
        <v>0</v>
      </c>
      <c r="AQ118" s="489"/>
      <c r="AR118" s="673">
        <f t="shared" ref="AR118:AW118" si="23">SUM(AR114:AR117)</f>
        <v>0</v>
      </c>
      <c r="AS118" s="674">
        <f t="shared" si="23"/>
        <v>0</v>
      </c>
      <c r="AT118" s="674">
        <f t="shared" si="23"/>
        <v>0</v>
      </c>
      <c r="AU118" s="675">
        <f t="shared" si="23"/>
        <v>0</v>
      </c>
      <c r="AV118" s="673">
        <f t="shared" si="23"/>
        <v>0</v>
      </c>
      <c r="AW118" s="673">
        <f t="shared" si="23"/>
        <v>0</v>
      </c>
      <c r="AX118" s="488">
        <f>IF(ISERROR((+$AV118+$AM118+$AD118+$N118+$J118)/$F118),0,(+$AV118+$AM118+$AD118+$N118+$J118)/$F118)</f>
        <v>0</v>
      </c>
      <c r="AY118" s="488">
        <f>IF(ISERROR(($AW118+$AN118+$AE118+$S118+$K118)/$G118),0,($AW118+$AN118+$AE118+$S118+$K118)/$G118)</f>
        <v>0</v>
      </c>
      <c r="AZ118" s="949"/>
    </row>
    <row r="119" spans="1:53" ht="15" customHeight="1" x14ac:dyDescent="0.2">
      <c r="A119" s="116"/>
      <c r="B119" s="117"/>
      <c r="C119" s="1253"/>
      <c r="D119" s="106"/>
      <c r="E119" s="1148"/>
      <c r="F119" s="1057"/>
      <c r="G119" s="492"/>
      <c r="H119" s="492"/>
      <c r="I119" s="1058"/>
      <c r="J119" s="1057"/>
      <c r="K119" s="492"/>
      <c r="L119" s="492"/>
      <c r="M119" s="461"/>
      <c r="N119" s="492"/>
      <c r="O119" s="830"/>
      <c r="P119" s="830"/>
      <c r="Q119" s="830"/>
      <c r="R119" s="830"/>
      <c r="S119" s="492"/>
      <c r="T119" s="492"/>
      <c r="U119" s="461"/>
      <c r="V119" s="470"/>
      <c r="W119" s="476"/>
      <c r="X119" s="403"/>
      <c r="Y119" s="923"/>
      <c r="Z119" s="1162"/>
      <c r="AA119" s="660"/>
      <c r="AB119" s="660"/>
      <c r="AC119" s="661"/>
      <c r="AD119" s="492"/>
      <c r="AE119" s="492"/>
      <c r="AF119" s="470"/>
      <c r="AG119" s="476"/>
      <c r="AH119" s="403"/>
      <c r="AI119" s="659"/>
      <c r="AJ119" s="660"/>
      <c r="AK119" s="660"/>
      <c r="AL119" s="661"/>
      <c r="AM119" s="492"/>
      <c r="AN119" s="492"/>
      <c r="AO119" s="470"/>
      <c r="AP119" s="476"/>
      <c r="AQ119" s="403"/>
      <c r="AR119" s="659"/>
      <c r="AS119" s="660"/>
      <c r="AT119" s="660"/>
      <c r="AU119" s="661"/>
      <c r="AV119" s="492"/>
      <c r="AW119" s="492"/>
      <c r="AX119" s="470"/>
      <c r="AY119" s="476"/>
      <c r="AZ119" s="923"/>
    </row>
    <row r="120" spans="1:53" ht="15" customHeight="1" x14ac:dyDescent="0.2">
      <c r="A120" s="905"/>
      <c r="B120" s="1368"/>
      <c r="C120" s="1255" t="s">
        <v>156</v>
      </c>
      <c r="D120" s="278"/>
      <c r="E120" s="1149">
        <f>IF(ISERROR($I120/$I$111),0,$I120/$I$111)</f>
        <v>0</v>
      </c>
      <c r="F120" s="1059">
        <f>+F111-F118</f>
        <v>0</v>
      </c>
      <c r="G120" s="493">
        <f t="shared" ref="G120:L120" si="24">+G111-G118</f>
        <v>0</v>
      </c>
      <c r="H120" s="493">
        <f t="shared" si="24"/>
        <v>0</v>
      </c>
      <c r="I120" s="1060">
        <f t="shared" si="24"/>
        <v>0</v>
      </c>
      <c r="J120" s="1059">
        <f t="shared" si="24"/>
        <v>0</v>
      </c>
      <c r="K120" s="493">
        <f t="shared" si="24"/>
        <v>0</v>
      </c>
      <c r="L120" s="493">
        <f t="shared" si="24"/>
        <v>0</v>
      </c>
      <c r="M120" s="494"/>
      <c r="N120" s="493">
        <f t="shared" ref="N120:T120" si="25">+N111-N118</f>
        <v>0</v>
      </c>
      <c r="O120" s="493">
        <f t="shared" si="25"/>
        <v>0</v>
      </c>
      <c r="P120" s="493">
        <f t="shared" si="25"/>
        <v>0</v>
      </c>
      <c r="Q120" s="493">
        <f t="shared" si="25"/>
        <v>0</v>
      </c>
      <c r="R120" s="493">
        <f t="shared" si="25"/>
        <v>0</v>
      </c>
      <c r="S120" s="493">
        <f t="shared" si="25"/>
        <v>0</v>
      </c>
      <c r="T120" s="493">
        <f t="shared" si="25"/>
        <v>0</v>
      </c>
      <c r="U120" s="494"/>
      <c r="V120" s="497"/>
      <c r="W120" s="498"/>
      <c r="X120" s="495"/>
      <c r="Y120" s="932"/>
      <c r="Z120" s="1145">
        <f t="shared" ref="Z120:AE120" si="26">+Z111-Z118</f>
        <v>0</v>
      </c>
      <c r="AA120" s="663">
        <f t="shared" si="26"/>
        <v>0</v>
      </c>
      <c r="AB120" s="663">
        <f t="shared" si="26"/>
        <v>0</v>
      </c>
      <c r="AC120" s="664">
        <f t="shared" si="26"/>
        <v>0</v>
      </c>
      <c r="AD120" s="493">
        <f t="shared" si="26"/>
        <v>0</v>
      </c>
      <c r="AE120" s="557">
        <f t="shared" si="26"/>
        <v>0</v>
      </c>
      <c r="AF120" s="497"/>
      <c r="AG120" s="498"/>
      <c r="AH120" s="495"/>
      <c r="AI120" s="662">
        <f t="shared" ref="AI120:AN120" si="27">+AI111-AI118</f>
        <v>0</v>
      </c>
      <c r="AJ120" s="663">
        <f t="shared" si="27"/>
        <v>0</v>
      </c>
      <c r="AK120" s="663">
        <f t="shared" si="27"/>
        <v>0</v>
      </c>
      <c r="AL120" s="664">
        <f t="shared" si="27"/>
        <v>0</v>
      </c>
      <c r="AM120" s="493">
        <f t="shared" si="27"/>
        <v>0</v>
      </c>
      <c r="AN120" s="493">
        <f t="shared" si="27"/>
        <v>0</v>
      </c>
      <c r="AO120" s="497"/>
      <c r="AP120" s="498"/>
      <c r="AQ120" s="495"/>
      <c r="AR120" s="662">
        <f t="shared" ref="AR120:AW120" si="28">+AR111-AR118</f>
        <v>0</v>
      </c>
      <c r="AS120" s="663">
        <f t="shared" si="28"/>
        <v>0</v>
      </c>
      <c r="AT120" s="663">
        <f t="shared" si="28"/>
        <v>0</v>
      </c>
      <c r="AU120" s="664">
        <f t="shared" si="28"/>
        <v>0</v>
      </c>
      <c r="AV120" s="493">
        <f t="shared" si="28"/>
        <v>0</v>
      </c>
      <c r="AW120" s="493">
        <f t="shared" si="28"/>
        <v>0</v>
      </c>
      <c r="AX120" s="497"/>
      <c r="AY120" s="498"/>
      <c r="AZ120" s="932"/>
    </row>
    <row r="121" spans="1:53" ht="15" customHeight="1" thickBot="1" x14ac:dyDescent="0.25">
      <c r="A121" s="124"/>
      <c r="B121" s="907"/>
      <c r="C121" s="1256"/>
      <c r="D121" s="232"/>
      <c r="E121" s="933"/>
      <c r="F121" s="1061"/>
      <c r="G121" s="232"/>
      <c r="H121" s="232"/>
      <c r="I121" s="933"/>
      <c r="J121" s="1061"/>
      <c r="K121" s="232"/>
      <c r="L121" s="232"/>
      <c r="M121" s="232"/>
      <c r="N121" s="482"/>
      <c r="O121" s="232"/>
      <c r="P121" s="232"/>
      <c r="Q121" s="232"/>
      <c r="R121" s="232"/>
      <c r="S121" s="232"/>
      <c r="T121" s="232"/>
      <c r="U121" s="232"/>
      <c r="V121" s="232"/>
      <c r="W121" s="232"/>
      <c r="X121" s="232"/>
      <c r="Y121" s="933"/>
      <c r="Z121" s="1061"/>
      <c r="AA121" s="232"/>
      <c r="AB121" s="232"/>
      <c r="AC121" s="232"/>
      <c r="AD121" s="482"/>
      <c r="AE121" s="232"/>
      <c r="AF121" s="232"/>
      <c r="AG121" s="232"/>
      <c r="AH121" s="232"/>
      <c r="AI121" s="232"/>
      <c r="AJ121" s="232"/>
      <c r="AK121" s="232"/>
      <c r="AL121" s="232"/>
      <c r="AM121" s="482"/>
      <c r="AN121" s="232"/>
      <c r="AO121" s="232"/>
      <c r="AP121" s="232"/>
      <c r="AQ121" s="232"/>
      <c r="AR121" s="232"/>
      <c r="AS121" s="232"/>
      <c r="AT121" s="232"/>
      <c r="AU121" s="232"/>
      <c r="AV121" s="482"/>
      <c r="AW121" s="232"/>
      <c r="AX121" s="232"/>
      <c r="AY121" s="232"/>
      <c r="AZ121" s="933"/>
    </row>
    <row r="122" spans="1:53" ht="15" customHeight="1" x14ac:dyDescent="0.2">
      <c r="A122" s="7"/>
      <c r="B122" s="7"/>
      <c r="C122" s="79"/>
      <c r="D122" s="49"/>
      <c r="E122" s="49"/>
      <c r="F122" s="451"/>
      <c r="G122" s="451"/>
      <c r="H122" s="451"/>
      <c r="I122" s="451"/>
      <c r="J122" s="452"/>
      <c r="K122" s="452"/>
      <c r="L122" s="453"/>
      <c r="M122" s="454"/>
      <c r="N122" s="50"/>
      <c r="O122" s="50"/>
      <c r="P122" s="422"/>
      <c r="Q122" s="422"/>
      <c r="R122" s="17"/>
      <c r="S122" s="17"/>
      <c r="T122" s="17"/>
      <c r="U122" s="17"/>
      <c r="V122" s="50"/>
      <c r="W122" s="50"/>
      <c r="X122" s="422"/>
      <c r="Y122" s="422"/>
      <c r="Z122" s="50"/>
      <c r="AA122" s="17"/>
      <c r="AB122" s="17"/>
      <c r="AC122" s="17"/>
      <c r="AD122" s="17"/>
      <c r="AE122" s="50"/>
      <c r="AF122" s="50"/>
      <c r="AG122" s="422"/>
      <c r="AH122" s="422"/>
      <c r="AI122" s="50"/>
      <c r="AJ122" s="17"/>
      <c r="AK122" s="17"/>
      <c r="AL122" s="17"/>
      <c r="AM122" s="17"/>
      <c r="AN122" s="455"/>
      <c r="AO122" s="50"/>
      <c r="AP122" s="422"/>
      <c r="AQ122" s="422"/>
      <c r="AR122" s="50"/>
      <c r="AS122" s="17"/>
      <c r="AT122" s="17"/>
      <c r="AU122" s="17"/>
      <c r="AV122" s="17"/>
      <c r="AW122" s="455"/>
      <c r="AX122" s="50"/>
      <c r="AY122" s="422"/>
      <c r="AZ122" s="422"/>
      <c r="BA122" s="50"/>
    </row>
    <row r="123" spans="1:53" s="1" customFormat="1" ht="15" customHeight="1" x14ac:dyDescent="0.2">
      <c r="C123" s="45"/>
      <c r="D123" s="20" t="s">
        <v>43</v>
      </c>
      <c r="F123" s="179" t="s">
        <v>128</v>
      </c>
      <c r="G123" s="21"/>
      <c r="H123" s="21"/>
      <c r="I123" s="21"/>
      <c r="J123" s="47"/>
      <c r="K123" s="47"/>
      <c r="L123" s="47"/>
      <c r="M123" s="47"/>
      <c r="N123" s="47"/>
      <c r="O123" s="47"/>
      <c r="P123" s="47"/>
      <c r="Q123" s="73"/>
      <c r="R123" s="47"/>
      <c r="S123" s="47"/>
      <c r="T123" s="47"/>
      <c r="U123" s="47"/>
      <c r="V123" s="47"/>
      <c r="W123" s="21"/>
      <c r="X123" s="21"/>
      <c r="Y123" s="21"/>
      <c r="Z123" s="47"/>
      <c r="AA123" s="47"/>
      <c r="AB123" s="47"/>
      <c r="AC123" s="47"/>
      <c r="AD123" s="47"/>
      <c r="AE123" s="47"/>
      <c r="AF123" s="21"/>
      <c r="AG123" s="21"/>
      <c r="AH123" s="21"/>
      <c r="AI123" s="47"/>
      <c r="AJ123" s="47"/>
      <c r="AK123" s="47"/>
      <c r="AL123" s="47"/>
      <c r="AM123" s="47"/>
      <c r="AN123" s="47"/>
      <c r="AO123" s="21"/>
      <c r="AP123" s="21"/>
      <c r="AQ123" s="21"/>
      <c r="AR123" s="47"/>
      <c r="AS123" s="47"/>
      <c r="AT123" s="47"/>
      <c r="AU123" s="47"/>
      <c r="AV123" s="47"/>
      <c r="AW123" s="47"/>
      <c r="AX123" s="21"/>
      <c r="AY123" s="21"/>
      <c r="AZ123" s="21"/>
      <c r="BA123" s="47"/>
    </row>
    <row r="124" spans="1:53" s="1" customFormat="1" ht="15" customHeight="1" x14ac:dyDescent="0.2">
      <c r="C124" s="45"/>
      <c r="D124" s="20"/>
      <c r="F124" s="176"/>
      <c r="G124" s="21"/>
      <c r="H124" s="21"/>
      <c r="I124" s="21"/>
      <c r="J124" s="47"/>
      <c r="K124" s="47"/>
      <c r="L124" s="47"/>
      <c r="M124" s="47"/>
      <c r="N124" s="47"/>
      <c r="O124" s="555"/>
      <c r="P124" s="47"/>
      <c r="Q124" s="50"/>
      <c r="R124" s="47"/>
      <c r="S124" s="47"/>
      <c r="T124" s="47"/>
      <c r="U124" s="47"/>
      <c r="V124" s="47"/>
      <c r="W124" s="21"/>
      <c r="X124" s="21"/>
      <c r="Y124" s="21"/>
      <c r="Z124" s="47"/>
      <c r="AA124" s="555"/>
      <c r="AB124" s="47"/>
      <c r="AC124" s="47"/>
      <c r="AD124" s="47"/>
      <c r="AE124" s="47"/>
      <c r="AF124" s="21"/>
      <c r="AG124" s="21"/>
      <c r="AH124" s="21"/>
      <c r="AI124" s="47"/>
      <c r="AJ124" s="47"/>
      <c r="AK124" s="47"/>
      <c r="AL124" s="47"/>
      <c r="AM124" s="47"/>
      <c r="AN124" s="47"/>
      <c r="AO124" s="21"/>
      <c r="AP124" s="21"/>
      <c r="AQ124" s="21"/>
      <c r="AR124" s="47"/>
      <c r="AS124" s="47"/>
      <c r="AT124" s="47"/>
      <c r="AU124" s="47"/>
      <c r="AV124" s="47"/>
      <c r="AW124" s="47"/>
      <c r="AX124" s="21"/>
      <c r="AY124" s="21"/>
      <c r="AZ124" s="21"/>
      <c r="BA124" s="47"/>
    </row>
    <row r="125" spans="1:53" s="1" customFormat="1" ht="15" customHeight="1" x14ac:dyDescent="0.2">
      <c r="C125" s="45"/>
      <c r="D125" s="20" t="s">
        <v>42</v>
      </c>
      <c r="F125" s="176">
        <f>SUM('Progress Report - Yr 1 &amp; 9 mth'!G154:G157)</f>
        <v>0</v>
      </c>
      <c r="G125" s="21"/>
      <c r="H125" s="21"/>
      <c r="I125" s="21"/>
      <c r="J125" s="47"/>
      <c r="K125" s="47"/>
      <c r="L125" s="47"/>
      <c r="M125" s="47"/>
      <c r="N125" s="47"/>
      <c r="O125" s="47"/>
      <c r="P125" s="47"/>
      <c r="Q125" s="73"/>
      <c r="R125" s="47"/>
      <c r="S125" s="47"/>
      <c r="T125" s="47"/>
      <c r="U125" s="47"/>
      <c r="V125" s="47"/>
      <c r="W125" s="21"/>
      <c r="X125" s="21"/>
      <c r="Y125" s="21"/>
      <c r="Z125" s="47"/>
      <c r="AA125" s="47"/>
      <c r="AB125" s="47"/>
      <c r="AC125" s="47"/>
      <c r="AD125" s="47"/>
      <c r="AE125" s="47"/>
      <c r="AF125" s="21"/>
      <c r="AG125" s="21"/>
      <c r="AH125" s="21"/>
      <c r="AI125" s="47"/>
      <c r="AJ125" s="47"/>
      <c r="AK125" s="47"/>
      <c r="AL125" s="47"/>
      <c r="AM125" s="47"/>
      <c r="AN125" s="47"/>
      <c r="AO125" s="21"/>
      <c r="AP125" s="21"/>
      <c r="AQ125" s="21"/>
      <c r="AR125" s="47"/>
      <c r="AS125" s="47"/>
      <c r="AT125" s="47"/>
      <c r="AU125" s="47"/>
      <c r="AV125" s="47"/>
      <c r="AW125" s="47"/>
      <c r="AX125" s="21"/>
      <c r="AY125" s="21"/>
      <c r="AZ125" s="21"/>
      <c r="BA125" s="47"/>
    </row>
    <row r="126" spans="1:53" s="1" customFormat="1" ht="15" customHeight="1" x14ac:dyDescent="0.2">
      <c r="C126" s="45"/>
      <c r="D126" s="577" t="s">
        <v>239</v>
      </c>
      <c r="F126" s="176">
        <f>-SUM(K118,S118)</f>
        <v>0</v>
      </c>
      <c r="G126" s="21"/>
      <c r="H126" s="21"/>
      <c r="I126" s="21"/>
      <c r="J126" s="47"/>
      <c r="K126" s="47"/>
      <c r="L126" s="47"/>
      <c r="M126" s="47"/>
      <c r="N126" s="47"/>
      <c r="O126" s="47"/>
      <c r="P126" s="47"/>
      <c r="Q126" s="73"/>
      <c r="R126" s="47"/>
      <c r="S126" s="47"/>
      <c r="T126" s="47"/>
      <c r="U126" s="47"/>
      <c r="V126" s="47"/>
      <c r="W126" s="21"/>
      <c r="X126" s="21"/>
      <c r="Y126" s="21"/>
      <c r="Z126" s="47"/>
      <c r="AA126" s="47"/>
      <c r="AB126" s="47"/>
      <c r="AC126" s="47"/>
      <c r="AD126" s="47"/>
      <c r="AE126" s="47"/>
      <c r="AF126" s="21"/>
      <c r="AG126" s="21"/>
      <c r="AH126" s="21"/>
      <c r="AI126" s="47"/>
      <c r="AJ126" s="47"/>
      <c r="AK126" s="47"/>
      <c r="AL126" s="47"/>
      <c r="AM126" s="47"/>
      <c r="AN126" s="47"/>
      <c r="AO126" s="21"/>
      <c r="AP126" s="21"/>
      <c r="AQ126" s="21"/>
      <c r="AR126" s="47"/>
      <c r="AS126" s="47"/>
      <c r="AT126" s="47"/>
      <c r="AU126" s="47"/>
      <c r="AV126" s="47"/>
      <c r="AW126" s="47"/>
      <c r="AX126" s="21"/>
      <c r="AY126" s="21"/>
      <c r="AZ126" s="21"/>
      <c r="BA126" s="47"/>
    </row>
    <row r="127" spans="1:53" s="1" customFormat="1" ht="15" customHeight="1" x14ac:dyDescent="0.2">
      <c r="C127" s="45"/>
      <c r="D127" s="20" t="s">
        <v>44</v>
      </c>
      <c r="F127" s="176">
        <f>-SUM(K111,S111)</f>
        <v>0</v>
      </c>
      <c r="G127" s="21"/>
      <c r="H127" s="21"/>
      <c r="I127" s="21"/>
      <c r="J127" s="954" t="s">
        <v>288</v>
      </c>
      <c r="K127" s="953"/>
      <c r="L127" s="47"/>
      <c r="M127" s="47"/>
      <c r="N127" s="47"/>
      <c r="O127" s="47"/>
      <c r="P127" s="47"/>
      <c r="Q127" s="74"/>
      <c r="R127" s="47"/>
      <c r="S127" s="47"/>
      <c r="T127" s="47"/>
      <c r="U127" s="47"/>
      <c r="V127" s="47"/>
      <c r="W127" s="21"/>
      <c r="X127" s="21"/>
      <c r="Y127" s="21"/>
      <c r="Z127" s="47"/>
      <c r="AA127" s="47"/>
      <c r="AB127" s="47"/>
      <c r="AC127" s="47"/>
      <c r="AD127" s="47"/>
      <c r="AE127" s="47"/>
      <c r="AF127" s="21"/>
      <c r="AG127" s="21"/>
      <c r="AH127" s="21"/>
      <c r="AI127" s="47"/>
      <c r="AJ127" s="47"/>
      <c r="AK127" s="47"/>
      <c r="AL127" s="47"/>
      <c r="AM127" s="47"/>
      <c r="AN127" s="47"/>
      <c r="AO127" s="21"/>
      <c r="AP127" s="21"/>
      <c r="AQ127" s="21"/>
      <c r="AR127" s="47"/>
      <c r="AS127" s="47"/>
      <c r="AT127" s="47"/>
      <c r="AU127" s="47"/>
      <c r="AV127" s="47"/>
      <c r="AW127" s="47"/>
      <c r="AX127" s="21"/>
      <c r="AY127" s="21"/>
      <c r="AZ127" s="21"/>
      <c r="BA127" s="47"/>
    </row>
    <row r="128" spans="1:53" s="1" customFormat="1" ht="15" customHeight="1" x14ac:dyDescent="0.2">
      <c r="C128" s="45"/>
      <c r="D128" s="20"/>
      <c r="F128" s="176"/>
      <c r="G128" s="21"/>
      <c r="H128" s="21"/>
      <c r="I128" s="21"/>
      <c r="J128" s="955" t="s">
        <v>387</v>
      </c>
      <c r="K128" s="953"/>
      <c r="L128" s="47"/>
      <c r="M128" s="47"/>
      <c r="N128" s="47"/>
      <c r="O128" s="47"/>
      <c r="P128" s="47"/>
      <c r="Q128" s="74"/>
      <c r="R128" s="47"/>
      <c r="S128" s="47"/>
      <c r="T128" s="47"/>
      <c r="U128" s="47"/>
      <c r="V128" s="47"/>
      <c r="W128" s="21"/>
      <c r="X128" s="21"/>
      <c r="Y128" s="21"/>
      <c r="Z128" s="47"/>
      <c r="AA128" s="47"/>
      <c r="AB128" s="47"/>
      <c r="AC128" s="47"/>
      <c r="AD128" s="47"/>
      <c r="AE128" s="47"/>
      <c r="AF128" s="21"/>
      <c r="AG128" s="21"/>
      <c r="AH128" s="21"/>
      <c r="AI128" s="47"/>
      <c r="AJ128" s="47"/>
      <c r="AK128" s="47"/>
      <c r="AL128" s="47"/>
      <c r="AM128" s="47"/>
      <c r="AN128" s="47"/>
      <c r="AO128" s="21"/>
      <c r="AP128" s="21"/>
      <c r="AQ128" s="21"/>
      <c r="AR128" s="47"/>
      <c r="AS128" s="47"/>
      <c r="AT128" s="47"/>
      <c r="AU128" s="47"/>
      <c r="AV128" s="47"/>
      <c r="AW128" s="47"/>
      <c r="AX128" s="21"/>
      <c r="AY128" s="21"/>
      <c r="AZ128" s="21"/>
      <c r="BA128" s="47"/>
    </row>
    <row r="129" spans="1:53" s="1" customFormat="1" ht="15" customHeight="1" x14ac:dyDescent="0.2">
      <c r="C129" s="45"/>
      <c r="D129" s="20" t="s">
        <v>47</v>
      </c>
      <c r="F129" s="177">
        <f>SUM(F125:F128)</f>
        <v>0</v>
      </c>
      <c r="G129" s="21"/>
      <c r="H129" s="21"/>
      <c r="I129" s="21"/>
      <c r="J129" s="955" t="s">
        <v>388</v>
      </c>
      <c r="K129" s="953"/>
      <c r="L129" s="47"/>
      <c r="M129" s="47"/>
      <c r="N129" s="47"/>
      <c r="O129" s="47"/>
      <c r="P129" s="47"/>
      <c r="Q129" s="74"/>
      <c r="R129" s="47"/>
      <c r="S129" s="47"/>
      <c r="T129" s="47"/>
      <c r="U129" s="47"/>
      <c r="V129" s="47"/>
      <c r="W129" s="21"/>
      <c r="X129" s="21"/>
      <c r="Y129" s="21"/>
      <c r="Z129" s="47"/>
      <c r="AA129" s="47"/>
      <c r="AB129" s="47"/>
      <c r="AC129" s="47"/>
      <c r="AD129" s="47"/>
      <c r="AE129" s="47"/>
      <c r="AF129" s="21"/>
      <c r="AG129" s="21"/>
      <c r="AH129" s="21"/>
      <c r="AI129" s="47"/>
      <c r="AJ129" s="47"/>
      <c r="AK129" s="47"/>
      <c r="AL129" s="47"/>
      <c r="AM129" s="47"/>
      <c r="AN129" s="47"/>
      <c r="AO129" s="21"/>
      <c r="AP129" s="21"/>
      <c r="AQ129" s="21"/>
      <c r="AR129" s="47"/>
      <c r="AS129" s="47"/>
      <c r="AT129" s="47"/>
      <c r="AU129" s="47"/>
      <c r="AV129" s="47"/>
      <c r="AW129" s="47"/>
      <c r="AX129" s="21"/>
      <c r="AY129" s="21"/>
      <c r="AZ129" s="21"/>
      <c r="BA129" s="47"/>
    </row>
    <row r="130" spans="1:53" s="1" customFormat="1" ht="15" customHeight="1" x14ac:dyDescent="0.2">
      <c r="C130" s="45"/>
      <c r="D130" s="20" t="s">
        <v>50</v>
      </c>
      <c r="F130" s="176"/>
      <c r="G130" s="21"/>
      <c r="H130" s="21"/>
      <c r="I130" s="21"/>
      <c r="J130" s="954" t="s">
        <v>41</v>
      </c>
      <c r="K130" s="154"/>
      <c r="L130" s="47"/>
      <c r="M130" s="47"/>
      <c r="N130" s="47"/>
      <c r="O130" s="47"/>
      <c r="P130" s="47"/>
      <c r="Q130" s="74"/>
      <c r="R130" s="47"/>
      <c r="S130" s="47"/>
      <c r="T130" s="47"/>
      <c r="U130" s="47"/>
      <c r="V130" s="47"/>
      <c r="W130" s="21"/>
      <c r="X130" s="21"/>
      <c r="Y130" s="21"/>
      <c r="Z130" s="47"/>
      <c r="AA130" s="47"/>
      <c r="AB130" s="47"/>
      <c r="AC130" s="47"/>
      <c r="AD130" s="47"/>
      <c r="AE130" s="47"/>
      <c r="AF130" s="21"/>
      <c r="AG130" s="21"/>
      <c r="AH130" s="21"/>
      <c r="AI130" s="47"/>
      <c r="AJ130" s="47"/>
      <c r="AK130" s="47"/>
      <c r="AL130" s="47"/>
      <c r="AM130" s="47"/>
      <c r="AN130" s="47"/>
      <c r="AO130" s="21"/>
      <c r="AP130" s="21"/>
      <c r="AQ130" s="21"/>
      <c r="AR130" s="47"/>
      <c r="AS130" s="47"/>
      <c r="AT130" s="47"/>
      <c r="AU130" s="47"/>
      <c r="AV130" s="47"/>
      <c r="AW130" s="47"/>
      <c r="AX130" s="21"/>
      <c r="AY130" s="21"/>
      <c r="AZ130" s="21"/>
      <c r="BA130" s="47"/>
    </row>
    <row r="131" spans="1:53" s="1" customFormat="1" ht="15" customHeight="1" x14ac:dyDescent="0.2">
      <c r="C131" s="45"/>
      <c r="D131" s="20" t="s">
        <v>127</v>
      </c>
      <c r="F131" s="176">
        <f>+AE120</f>
        <v>0</v>
      </c>
      <c r="G131" s="21"/>
      <c r="H131" s="21"/>
      <c r="I131" s="21"/>
      <c r="J131" s="47"/>
      <c r="K131" s="47"/>
      <c r="L131" s="47"/>
      <c r="M131" s="47"/>
      <c r="N131" s="47"/>
      <c r="O131" s="47"/>
      <c r="P131" s="47"/>
      <c r="Q131" s="74"/>
      <c r="R131" s="47"/>
      <c r="S131" s="47"/>
      <c r="T131" s="47"/>
      <c r="U131" s="47"/>
      <c r="V131" s="47"/>
      <c r="W131" s="21"/>
      <c r="X131" s="21"/>
      <c r="Y131" s="21"/>
      <c r="Z131" s="47"/>
      <c r="AA131" s="47"/>
      <c r="AB131" s="47"/>
      <c r="AC131" s="47"/>
      <c r="AD131" s="47"/>
      <c r="AE131" s="47"/>
      <c r="AF131" s="21"/>
      <c r="AG131" s="21"/>
      <c r="AH131" s="21"/>
      <c r="AI131" s="47"/>
      <c r="AJ131" s="47"/>
      <c r="AK131" s="47"/>
      <c r="AL131" s="47"/>
      <c r="AM131" s="47"/>
      <c r="AN131" s="47"/>
      <c r="AO131" s="21"/>
      <c r="AP131" s="21"/>
      <c r="AQ131" s="21"/>
      <c r="AR131" s="47"/>
      <c r="AS131" s="47"/>
      <c r="AT131" s="47"/>
      <c r="AU131" s="47"/>
      <c r="AV131" s="47"/>
      <c r="AW131" s="47"/>
      <c r="AX131" s="21"/>
      <c r="AY131" s="21"/>
      <c r="AZ131" s="21"/>
      <c r="BA131" s="47"/>
    </row>
    <row r="132" spans="1:53" s="1" customFormat="1" ht="15" customHeight="1" x14ac:dyDescent="0.2">
      <c r="C132" s="45"/>
      <c r="D132" s="20"/>
      <c r="F132" s="176"/>
      <c r="G132" s="21"/>
      <c r="H132" s="21"/>
      <c r="I132" s="21"/>
      <c r="J132" s="47"/>
      <c r="K132" s="47"/>
      <c r="L132" s="47"/>
      <c r="M132" s="47"/>
      <c r="N132" s="47"/>
      <c r="O132" s="47"/>
      <c r="P132" s="47"/>
      <c r="Q132" s="74"/>
      <c r="R132" s="47"/>
      <c r="S132" s="47"/>
      <c r="T132" s="47"/>
      <c r="U132" s="47"/>
      <c r="V132" s="47"/>
      <c r="W132" s="21"/>
      <c r="X132" s="21"/>
      <c r="Y132" s="21"/>
      <c r="Z132" s="47"/>
      <c r="AA132" s="47"/>
      <c r="AB132" s="47"/>
      <c r="AC132" s="47"/>
      <c r="AD132" s="47"/>
      <c r="AE132" s="47"/>
      <c r="AF132" s="21"/>
      <c r="AG132" s="21"/>
      <c r="AH132" s="21"/>
      <c r="AI132" s="47"/>
      <c r="AJ132" s="47"/>
      <c r="AK132" s="47"/>
      <c r="AL132" s="47"/>
      <c r="AM132" s="47"/>
      <c r="AN132" s="47"/>
      <c r="AO132" s="21"/>
      <c r="AP132" s="21"/>
      <c r="AQ132" s="21"/>
      <c r="AR132" s="47"/>
      <c r="AS132" s="47"/>
      <c r="AT132" s="47"/>
      <c r="AU132" s="47"/>
      <c r="AV132" s="47"/>
      <c r="AW132" s="47"/>
      <c r="AX132" s="21"/>
      <c r="AY132" s="21"/>
      <c r="AZ132" s="21"/>
      <c r="BA132" s="47"/>
    </row>
    <row r="133" spans="1:53" s="1" customFormat="1" ht="15" customHeight="1" x14ac:dyDescent="0.2">
      <c r="C133" s="45"/>
      <c r="D133" s="20"/>
      <c r="F133" s="176"/>
      <c r="G133" s="21"/>
      <c r="H133" s="21"/>
      <c r="I133" s="21"/>
      <c r="J133" s="47"/>
      <c r="K133" s="47"/>
      <c r="L133" s="47"/>
      <c r="M133" s="47"/>
      <c r="N133" s="47"/>
      <c r="O133" s="47"/>
      <c r="P133" s="47"/>
      <c r="Q133" s="74"/>
      <c r="R133" s="47"/>
      <c r="S133" s="47"/>
      <c r="T133" s="47"/>
      <c r="U133" s="47"/>
      <c r="V133" s="47"/>
      <c r="W133" s="21"/>
      <c r="X133" s="21"/>
      <c r="Y133" s="21"/>
      <c r="Z133" s="47"/>
      <c r="AA133" s="47"/>
      <c r="AB133" s="47"/>
      <c r="AC133" s="47"/>
      <c r="AD133" s="47"/>
      <c r="AE133" s="47"/>
      <c r="AF133" s="21"/>
      <c r="AG133" s="21"/>
      <c r="AH133" s="21"/>
      <c r="AI133" s="47"/>
      <c r="AJ133" s="47"/>
      <c r="AK133" s="47"/>
      <c r="AL133" s="47"/>
      <c r="AM133" s="47"/>
      <c r="AN133" s="47"/>
      <c r="AO133" s="21"/>
      <c r="AP133" s="21"/>
      <c r="AQ133" s="21"/>
      <c r="AR133" s="47"/>
      <c r="AS133" s="47"/>
      <c r="AT133" s="47"/>
      <c r="AU133" s="47"/>
      <c r="AV133" s="47"/>
      <c r="AW133" s="47"/>
      <c r="AX133" s="21"/>
      <c r="AY133" s="21"/>
      <c r="AZ133" s="21"/>
      <c r="BA133" s="47"/>
    </row>
    <row r="134" spans="1:53" s="1" customFormat="1" ht="15" customHeight="1" x14ac:dyDescent="0.2">
      <c r="A134" s="85"/>
      <c r="B134" s="85"/>
      <c r="C134" s="45"/>
      <c r="D134" s="20" t="s">
        <v>49</v>
      </c>
      <c r="F134" s="176">
        <f>IF(F129-F131&lt;0,F131-F129,0)</f>
        <v>0</v>
      </c>
      <c r="G134" s="21"/>
      <c r="H134" s="21"/>
      <c r="I134" s="21"/>
      <c r="J134" s="47"/>
      <c r="K134" s="47"/>
      <c r="L134" s="47"/>
      <c r="M134" s="47"/>
      <c r="N134" s="47"/>
      <c r="O134" s="47"/>
      <c r="P134" s="47"/>
      <c r="Q134" s="75"/>
      <c r="R134" s="47"/>
      <c r="S134" s="47"/>
      <c r="T134" s="47"/>
      <c r="U134" s="47"/>
      <c r="V134" s="47"/>
      <c r="W134" s="21"/>
      <c r="X134" s="21"/>
      <c r="Y134" s="21"/>
      <c r="Z134" s="47"/>
      <c r="AA134" s="47"/>
      <c r="AB134" s="47"/>
      <c r="AC134" s="47"/>
      <c r="AD134" s="47"/>
      <c r="AE134" s="47"/>
      <c r="AF134" s="21"/>
      <c r="AG134" s="21"/>
      <c r="AH134" s="21"/>
      <c r="AI134" s="47"/>
      <c r="AJ134" s="47"/>
      <c r="AK134" s="47"/>
      <c r="AL134" s="47"/>
      <c r="AM134" s="47"/>
      <c r="AN134" s="47"/>
      <c r="AO134" s="21"/>
      <c r="AP134" s="21"/>
      <c r="AQ134" s="21"/>
      <c r="AR134" s="47"/>
      <c r="AS134" s="47"/>
      <c r="AT134" s="47"/>
      <c r="AU134" s="47"/>
      <c r="AV134" s="47"/>
      <c r="AW134" s="47"/>
      <c r="AX134" s="21"/>
      <c r="AY134" s="21"/>
      <c r="AZ134" s="21"/>
      <c r="BA134" s="47"/>
    </row>
    <row r="135" spans="1:53" s="1" customFormat="1" ht="15" customHeight="1" x14ac:dyDescent="0.2">
      <c r="C135" s="1236"/>
      <c r="D135" s="4"/>
      <c r="E135" s="4"/>
      <c r="F135" s="178"/>
      <c r="G135" s="21"/>
      <c r="H135" s="21"/>
      <c r="I135" s="21"/>
      <c r="J135" s="47"/>
      <c r="K135" s="47"/>
      <c r="L135" s="47"/>
      <c r="M135" s="47"/>
      <c r="N135" s="47"/>
      <c r="O135" s="47"/>
      <c r="P135" s="47"/>
      <c r="Q135" s="74"/>
      <c r="R135" s="47"/>
      <c r="S135" s="47"/>
      <c r="T135" s="47"/>
      <c r="U135" s="47"/>
      <c r="V135" s="47"/>
      <c r="W135" s="21"/>
      <c r="X135" s="21"/>
      <c r="Y135" s="21"/>
      <c r="Z135" s="47"/>
      <c r="AA135" s="47"/>
      <c r="AB135" s="47"/>
      <c r="AC135" s="47"/>
      <c r="AD135" s="47"/>
      <c r="AE135" s="47"/>
      <c r="AF135" s="21"/>
      <c r="AG135" s="21"/>
      <c r="AH135" s="21"/>
      <c r="AI135" s="47"/>
      <c r="AJ135" s="47"/>
      <c r="AK135" s="47"/>
      <c r="AL135" s="47"/>
      <c r="AM135" s="47"/>
      <c r="AN135" s="47"/>
      <c r="AO135" s="21"/>
      <c r="AP135" s="21"/>
      <c r="AQ135" s="21"/>
      <c r="AR135" s="47"/>
      <c r="AS135" s="47"/>
      <c r="AT135" s="47"/>
      <c r="AU135" s="47"/>
      <c r="AV135" s="47"/>
      <c r="AW135" s="47"/>
      <c r="AX135" s="21"/>
      <c r="AY135" s="21"/>
      <c r="AZ135" s="21"/>
      <c r="BA135" s="47"/>
    </row>
    <row r="136" spans="1:53" s="1" customFormat="1" ht="15" customHeight="1" x14ac:dyDescent="0.2">
      <c r="C136" s="1236"/>
      <c r="D136" s="4"/>
      <c r="E136" s="4"/>
      <c r="F136" s="178"/>
      <c r="G136" s="21"/>
      <c r="H136" s="21"/>
      <c r="I136" s="21"/>
      <c r="J136" s="47"/>
      <c r="K136" s="47"/>
      <c r="L136" s="47"/>
      <c r="M136" s="47"/>
      <c r="N136" s="47"/>
      <c r="O136" s="47"/>
      <c r="P136" s="47"/>
      <c r="Q136" s="74"/>
      <c r="R136" s="47"/>
      <c r="S136" s="47"/>
      <c r="T136" s="47"/>
      <c r="U136" s="47"/>
      <c r="V136" s="47"/>
      <c r="W136" s="21"/>
      <c r="X136" s="21"/>
      <c r="Y136" s="21"/>
      <c r="Z136" s="47"/>
      <c r="AA136" s="47"/>
      <c r="AB136" s="47"/>
      <c r="AC136" s="47"/>
      <c r="AD136" s="47"/>
      <c r="AE136" s="47"/>
      <c r="AF136" s="21"/>
      <c r="AG136" s="21"/>
      <c r="AH136" s="21"/>
      <c r="AI136" s="47"/>
      <c r="AJ136" s="47"/>
      <c r="AK136" s="47"/>
      <c r="AL136" s="47"/>
      <c r="AM136" s="47"/>
      <c r="AN136" s="47"/>
      <c r="AO136" s="21"/>
      <c r="AP136" s="21"/>
      <c r="AQ136" s="21"/>
      <c r="AR136" s="47"/>
      <c r="AS136" s="47"/>
      <c r="AT136" s="47"/>
      <c r="AU136" s="47"/>
      <c r="AV136" s="47"/>
      <c r="AW136" s="47"/>
      <c r="AX136" s="21"/>
      <c r="AY136" s="21"/>
      <c r="AZ136" s="21"/>
      <c r="BA136" s="47"/>
    </row>
    <row r="137" spans="1:53" s="1" customFormat="1" ht="15" customHeight="1" x14ac:dyDescent="0.2">
      <c r="C137" s="1237" t="s">
        <v>34</v>
      </c>
      <c r="D137" s="4"/>
      <c r="E137" s="4"/>
      <c r="F137" s="178"/>
      <c r="G137" s="21"/>
      <c r="H137" s="21"/>
      <c r="I137" s="21"/>
      <c r="J137" s="47"/>
      <c r="K137" s="47"/>
      <c r="L137" s="47"/>
      <c r="M137" s="47"/>
      <c r="N137" s="47"/>
      <c r="O137" s="47"/>
      <c r="P137" s="47"/>
      <c r="Q137" s="75"/>
      <c r="R137" s="47"/>
      <c r="S137" s="47"/>
      <c r="T137" s="47"/>
      <c r="U137" s="47"/>
      <c r="V137" s="47"/>
      <c r="W137" s="21"/>
      <c r="X137" s="21"/>
      <c r="Y137" s="21"/>
      <c r="Z137" s="47"/>
      <c r="AA137" s="47"/>
      <c r="AB137" s="47"/>
      <c r="AC137" s="47"/>
      <c r="AD137" s="47"/>
      <c r="AE137" s="47"/>
      <c r="AF137" s="21"/>
      <c r="AG137" s="21"/>
      <c r="AH137" s="21"/>
      <c r="AI137" s="47"/>
      <c r="AJ137" s="47"/>
      <c r="AK137" s="47"/>
      <c r="AL137" s="47"/>
      <c r="AM137" s="47"/>
      <c r="AN137" s="47"/>
      <c r="AO137" s="21"/>
      <c r="AP137" s="21"/>
      <c r="AQ137" s="21"/>
      <c r="AR137" s="47"/>
      <c r="AS137" s="47"/>
      <c r="AT137" s="47"/>
      <c r="AU137" s="47"/>
      <c r="AV137" s="47"/>
      <c r="AW137" s="47"/>
      <c r="AX137" s="21"/>
      <c r="AY137" s="21"/>
      <c r="AZ137" s="21"/>
      <c r="BA137" s="47"/>
    </row>
    <row r="138" spans="1:53" s="1" customFormat="1" ht="15" customHeight="1" x14ac:dyDescent="0.2">
      <c r="C138" s="1238"/>
      <c r="D138" s="81"/>
      <c r="E138" s="81"/>
      <c r="F138" s="82"/>
      <c r="G138" s="82"/>
      <c r="H138" s="82"/>
      <c r="I138" s="82"/>
      <c r="J138" s="83"/>
      <c r="K138" s="83"/>
      <c r="L138" s="83"/>
      <c r="M138" s="83"/>
      <c r="N138" s="83"/>
      <c r="O138" s="80"/>
      <c r="P138" s="47"/>
      <c r="Q138" s="74"/>
      <c r="R138" s="47"/>
      <c r="S138" s="47"/>
      <c r="T138" s="47"/>
      <c r="U138" s="47"/>
      <c r="V138" s="47"/>
      <c r="W138" s="21"/>
      <c r="X138" s="21"/>
      <c r="Y138" s="21"/>
      <c r="Z138" s="47"/>
      <c r="AA138" s="47"/>
      <c r="AB138" s="47"/>
      <c r="AC138" s="47"/>
      <c r="AD138" s="47"/>
      <c r="AE138" s="47"/>
      <c r="AF138" s="21"/>
      <c r="AG138" s="21"/>
      <c r="AH138" s="21"/>
      <c r="AI138" s="47"/>
      <c r="AJ138" s="47"/>
      <c r="AK138" s="47"/>
      <c r="AL138" s="47"/>
      <c r="AM138" s="47"/>
      <c r="AN138" s="47"/>
      <c r="AO138" s="21"/>
      <c r="AP138" s="21"/>
      <c r="AQ138" s="21"/>
      <c r="AR138" s="47"/>
      <c r="AS138" s="47"/>
      <c r="AT138" s="47"/>
      <c r="AU138" s="47"/>
      <c r="AV138" s="47"/>
      <c r="AW138" s="47"/>
      <c r="AX138" s="21"/>
      <c r="AY138" s="21"/>
      <c r="AZ138" s="21"/>
      <c r="BA138" s="47"/>
    </row>
    <row r="139" spans="1:53" s="1" customFormat="1" ht="15" customHeight="1" x14ac:dyDescent="0.2">
      <c r="C139" s="1239" t="s">
        <v>29</v>
      </c>
      <c r="D139" s="81"/>
      <c r="E139" s="81"/>
      <c r="F139" s="82"/>
      <c r="G139" s="82"/>
      <c r="H139" s="82"/>
      <c r="I139" s="82"/>
      <c r="J139" s="83"/>
      <c r="K139" s="83"/>
      <c r="L139" s="83"/>
      <c r="M139" s="83"/>
      <c r="N139" s="83"/>
      <c r="O139" s="80"/>
      <c r="P139" s="47"/>
      <c r="Q139" s="74"/>
      <c r="R139" s="47"/>
      <c r="S139" s="47"/>
      <c r="T139" s="47"/>
      <c r="U139" s="47"/>
      <c r="V139" s="47"/>
      <c r="W139" s="21"/>
      <c r="X139" s="21"/>
      <c r="Y139" s="21"/>
      <c r="Z139" s="47"/>
      <c r="AA139" s="47"/>
      <c r="AB139" s="47"/>
      <c r="AC139" s="47"/>
      <c r="AD139" s="47"/>
      <c r="AE139" s="47"/>
      <c r="AF139" s="21"/>
      <c r="AG139" s="21"/>
      <c r="AH139" s="21"/>
      <c r="AI139" s="47"/>
      <c r="AJ139" s="47"/>
      <c r="AK139" s="47"/>
      <c r="AL139" s="47"/>
      <c r="AM139" s="47"/>
      <c r="AN139" s="47"/>
      <c r="AO139" s="21"/>
      <c r="AP139" s="21"/>
      <c r="AQ139" s="21"/>
      <c r="AR139" s="47"/>
      <c r="AS139" s="47"/>
      <c r="AT139" s="47"/>
      <c r="AU139" s="47"/>
      <c r="AV139" s="47"/>
      <c r="AW139" s="47"/>
      <c r="AX139" s="21"/>
      <c r="AY139" s="21"/>
      <c r="AZ139" s="21"/>
      <c r="BA139" s="47"/>
    </row>
    <row r="140" spans="1:53" s="1" customFormat="1" ht="15" customHeight="1" x14ac:dyDescent="0.2">
      <c r="C140" s="1240" t="s">
        <v>30</v>
      </c>
      <c r="D140" s="81"/>
      <c r="E140" s="81"/>
      <c r="F140" s="82"/>
      <c r="G140" s="82"/>
      <c r="H140" s="82"/>
      <c r="I140" s="82"/>
      <c r="J140" s="83"/>
      <c r="K140" s="83"/>
      <c r="L140" s="83"/>
      <c r="M140" s="83"/>
      <c r="N140" s="83"/>
      <c r="O140" s="80"/>
      <c r="P140" s="47"/>
      <c r="Q140" s="75"/>
      <c r="R140" s="47"/>
      <c r="S140" s="47"/>
      <c r="T140" s="47"/>
      <c r="U140" s="47"/>
      <c r="V140" s="47"/>
      <c r="W140" s="21"/>
      <c r="X140" s="21"/>
      <c r="Y140" s="21"/>
      <c r="Z140" s="47"/>
      <c r="AA140" s="47"/>
      <c r="AB140" s="47"/>
      <c r="AC140" s="47"/>
      <c r="AD140" s="47"/>
      <c r="AE140" s="47"/>
      <c r="AF140" s="21"/>
      <c r="AG140" s="21"/>
      <c r="AH140" s="21"/>
      <c r="AI140" s="47"/>
      <c r="AJ140" s="47"/>
      <c r="AK140" s="47"/>
      <c r="AL140" s="47"/>
      <c r="AM140" s="47"/>
      <c r="AN140" s="47"/>
      <c r="AO140" s="21"/>
      <c r="AP140" s="21"/>
      <c r="AQ140" s="21"/>
      <c r="AR140" s="47"/>
      <c r="AS140" s="47"/>
      <c r="AT140" s="47"/>
      <c r="AU140" s="47"/>
      <c r="AV140" s="47"/>
      <c r="AW140" s="47"/>
      <c r="AX140" s="21"/>
      <c r="AY140" s="21"/>
      <c r="AZ140" s="21"/>
      <c r="BA140" s="47"/>
    </row>
    <row r="141" spans="1:53" s="1" customFormat="1" ht="15" customHeight="1" x14ac:dyDescent="0.2">
      <c r="C141" s="1240" t="s">
        <v>31</v>
      </c>
      <c r="D141" s="81"/>
      <c r="E141" s="81"/>
      <c r="F141" s="82"/>
      <c r="G141" s="82"/>
      <c r="H141" s="82"/>
      <c r="I141" s="82"/>
      <c r="J141" s="83"/>
      <c r="K141" s="83"/>
      <c r="L141" s="83"/>
      <c r="M141" s="83"/>
      <c r="N141" s="83"/>
      <c r="O141" s="80"/>
      <c r="P141" s="47"/>
      <c r="Q141" s="74"/>
      <c r="R141" s="47"/>
      <c r="S141" s="47"/>
      <c r="T141" s="47"/>
      <c r="U141" s="47"/>
      <c r="V141" s="47"/>
      <c r="W141" s="21"/>
      <c r="X141" s="21"/>
      <c r="Y141" s="21"/>
      <c r="Z141" s="47"/>
      <c r="AA141" s="47"/>
      <c r="AB141" s="47"/>
      <c r="AC141" s="47"/>
      <c r="AD141" s="47"/>
      <c r="AE141" s="47"/>
      <c r="AF141" s="21"/>
      <c r="AG141" s="21"/>
      <c r="AH141" s="21"/>
      <c r="AI141" s="47"/>
      <c r="AJ141" s="47"/>
      <c r="AK141" s="47"/>
      <c r="AL141" s="47"/>
      <c r="AM141" s="47"/>
      <c r="AN141" s="47"/>
      <c r="AO141" s="21"/>
      <c r="AP141" s="21"/>
      <c r="AQ141" s="21"/>
      <c r="AR141" s="47"/>
      <c r="AS141" s="47"/>
      <c r="AT141" s="47"/>
      <c r="AU141" s="47"/>
      <c r="AV141" s="47"/>
      <c r="AW141" s="47"/>
      <c r="AX141" s="21"/>
      <c r="AY141" s="21"/>
      <c r="AZ141" s="21"/>
      <c r="BA141" s="47"/>
    </row>
    <row r="142" spans="1:53" s="1" customFormat="1" ht="15" customHeight="1" x14ac:dyDescent="0.2">
      <c r="C142" s="1240" t="s">
        <v>32</v>
      </c>
      <c r="D142" s="81"/>
      <c r="E142" s="81"/>
      <c r="F142" s="82"/>
      <c r="G142" s="82"/>
      <c r="H142" s="82"/>
      <c r="I142" s="82"/>
      <c r="J142" s="83"/>
      <c r="K142" s="83"/>
      <c r="L142" s="83"/>
      <c r="M142" s="83"/>
      <c r="N142" s="83"/>
      <c r="O142" s="80"/>
      <c r="P142" s="47"/>
      <c r="Q142" s="75"/>
      <c r="R142" s="47"/>
      <c r="S142" s="47"/>
      <c r="T142" s="47"/>
      <c r="U142" s="47"/>
      <c r="V142" s="47"/>
      <c r="W142" s="21"/>
      <c r="X142" s="21"/>
      <c r="Y142" s="21"/>
      <c r="Z142" s="47"/>
      <c r="AA142" s="47"/>
      <c r="AB142" s="47"/>
      <c r="AC142" s="47"/>
      <c r="AD142" s="47"/>
      <c r="AE142" s="47"/>
      <c r="AF142" s="21"/>
      <c r="AG142" s="21"/>
      <c r="AH142" s="21"/>
      <c r="AI142" s="47"/>
      <c r="AJ142" s="47"/>
      <c r="AK142" s="47"/>
      <c r="AL142" s="47"/>
      <c r="AM142" s="47"/>
      <c r="AN142" s="47"/>
      <c r="AO142" s="21"/>
      <c r="AP142" s="21"/>
      <c r="AQ142" s="21"/>
      <c r="AR142" s="47"/>
      <c r="AS142" s="47"/>
      <c r="AT142" s="47"/>
      <c r="AU142" s="47"/>
      <c r="AV142" s="47"/>
      <c r="AW142" s="47"/>
      <c r="AX142" s="21"/>
      <c r="AY142" s="21"/>
      <c r="AZ142" s="21"/>
      <c r="BA142" s="47"/>
    </row>
    <row r="143" spans="1:53" s="1" customFormat="1" ht="15" customHeight="1" x14ac:dyDescent="0.2">
      <c r="C143" s="1240" t="s">
        <v>33</v>
      </c>
      <c r="D143" s="81"/>
      <c r="E143" s="81"/>
      <c r="F143" s="82"/>
      <c r="G143" s="82"/>
      <c r="H143" s="82"/>
      <c r="I143" s="82"/>
      <c r="J143" s="83"/>
      <c r="K143" s="83"/>
      <c r="L143" s="83"/>
      <c r="M143" s="83"/>
      <c r="N143" s="83"/>
      <c r="O143" s="80"/>
      <c r="P143" s="47"/>
      <c r="Q143" s="74"/>
      <c r="R143" s="47"/>
      <c r="S143" s="47"/>
      <c r="T143" s="47"/>
      <c r="U143" s="47"/>
      <c r="V143" s="47"/>
      <c r="W143" s="21"/>
      <c r="X143" s="21"/>
      <c r="Y143" s="21"/>
      <c r="Z143" s="47"/>
      <c r="AA143" s="47"/>
      <c r="AB143" s="47"/>
      <c r="AC143" s="47"/>
      <c r="AD143" s="47"/>
      <c r="AE143" s="47"/>
      <c r="AF143" s="21"/>
      <c r="AG143" s="21"/>
      <c r="AH143" s="21"/>
      <c r="AI143" s="47"/>
      <c r="AJ143" s="47"/>
      <c r="AK143" s="47"/>
      <c r="AL143" s="47"/>
      <c r="AM143" s="47"/>
      <c r="AN143" s="47"/>
      <c r="AO143" s="21"/>
      <c r="AP143" s="21"/>
      <c r="AQ143" s="21"/>
      <c r="AR143" s="47"/>
      <c r="AS143" s="47"/>
      <c r="AT143" s="47"/>
      <c r="AU143" s="47"/>
      <c r="AV143" s="47"/>
      <c r="AW143" s="47"/>
      <c r="AX143" s="21"/>
      <c r="AY143" s="21"/>
      <c r="AZ143" s="21"/>
      <c r="BA143" s="47"/>
    </row>
    <row r="144" spans="1:53" s="1" customFormat="1" ht="15" customHeight="1" x14ac:dyDescent="0.2">
      <c r="C144" s="1241"/>
      <c r="D144" s="52"/>
      <c r="E144" s="52"/>
      <c r="F144" s="53"/>
      <c r="G144" s="53"/>
      <c r="H144" s="53"/>
      <c r="I144" s="53"/>
      <c r="J144" s="54"/>
      <c r="K144" s="54"/>
      <c r="L144" s="54"/>
      <c r="M144" s="54"/>
      <c r="N144" s="54"/>
      <c r="O144" s="47"/>
      <c r="P144" s="47"/>
      <c r="Q144" s="57"/>
      <c r="R144" s="47"/>
      <c r="S144" s="47"/>
      <c r="T144" s="47"/>
      <c r="U144" s="47"/>
      <c r="V144" s="47"/>
      <c r="W144" s="21"/>
      <c r="X144" s="21"/>
      <c r="Y144" s="21"/>
      <c r="Z144" s="47"/>
      <c r="AA144" s="47"/>
      <c r="AB144" s="47"/>
      <c r="AC144" s="47"/>
      <c r="AD144" s="47"/>
      <c r="AE144" s="47"/>
      <c r="AF144" s="21"/>
      <c r="AG144" s="21"/>
      <c r="AH144" s="21"/>
      <c r="AI144" s="47"/>
      <c r="AJ144" s="47"/>
      <c r="AK144" s="47"/>
      <c r="AL144" s="47"/>
      <c r="AM144" s="47"/>
      <c r="AN144" s="47"/>
      <c r="AO144" s="21"/>
      <c r="AP144" s="21"/>
      <c r="AQ144" s="21"/>
      <c r="AR144" s="47"/>
      <c r="AS144" s="47"/>
      <c r="AT144" s="47"/>
      <c r="AU144" s="47"/>
      <c r="AV144" s="47"/>
      <c r="AW144" s="47"/>
      <c r="AX144" s="21"/>
      <c r="AY144" s="21"/>
      <c r="AZ144" s="21"/>
      <c r="BA144" s="47"/>
    </row>
    <row r="145" spans="1:53" s="1" customFormat="1" ht="15" customHeight="1" thickBot="1" x14ac:dyDescent="0.25">
      <c r="C145" s="155"/>
      <c r="D145" s="87"/>
      <c r="E145" s="155"/>
      <c r="F145" s="155"/>
      <c r="G145" s="155"/>
      <c r="H145" s="323"/>
      <c r="I145" s="323"/>
      <c r="J145" s="54"/>
      <c r="K145" s="54"/>
      <c r="L145" s="54"/>
      <c r="M145" s="54"/>
      <c r="N145" s="54"/>
      <c r="O145" s="47"/>
      <c r="P145" s="47"/>
      <c r="Q145" s="57"/>
      <c r="R145" s="47"/>
      <c r="S145" s="47"/>
      <c r="T145" s="47"/>
      <c r="U145" s="47"/>
      <c r="V145" s="47"/>
      <c r="W145" s="21"/>
      <c r="X145" s="21"/>
      <c r="Y145" s="21"/>
      <c r="Z145" s="47"/>
      <c r="AA145" s="47"/>
      <c r="AB145" s="47"/>
      <c r="AC145" s="47"/>
      <c r="AD145" s="47"/>
      <c r="AE145" s="47"/>
      <c r="AF145" s="21"/>
      <c r="AG145" s="21"/>
      <c r="AH145" s="21"/>
      <c r="AI145" s="47"/>
      <c r="AJ145" s="47"/>
      <c r="AK145" s="47"/>
      <c r="AL145" s="47"/>
      <c r="AM145" s="47"/>
      <c r="AN145" s="47"/>
      <c r="AO145" s="21"/>
      <c r="AP145" s="21"/>
      <c r="AQ145" s="21"/>
      <c r="AR145" s="47"/>
      <c r="AS145" s="47"/>
      <c r="AT145" s="47"/>
      <c r="AU145" s="47"/>
      <c r="AV145" s="47"/>
      <c r="AW145" s="47"/>
      <c r="AX145" s="21"/>
      <c r="AY145" s="21"/>
      <c r="AZ145" s="21"/>
      <c r="BA145" s="47"/>
    </row>
    <row r="146" spans="1:53" s="1" customFormat="1" ht="15" customHeight="1" x14ac:dyDescent="0.2">
      <c r="C146" s="87" t="s">
        <v>35</v>
      </c>
      <c r="D146" s="87"/>
      <c r="E146" s="1566" t="s">
        <v>36</v>
      </c>
      <c r="F146" s="1567"/>
      <c r="G146" s="1567"/>
      <c r="H146" s="280"/>
      <c r="I146" s="280"/>
      <c r="J146" s="54"/>
      <c r="K146" s="54"/>
      <c r="L146" s="54"/>
      <c r="M146" s="54"/>
      <c r="N146" s="54"/>
      <c r="O146" s="47"/>
      <c r="P146" s="47"/>
      <c r="Q146" s="57"/>
      <c r="R146" s="47"/>
      <c r="S146" s="47"/>
      <c r="T146" s="47"/>
      <c r="U146" s="47"/>
      <c r="V146" s="47"/>
      <c r="W146" s="21"/>
      <c r="X146" s="21"/>
      <c r="Y146" s="21"/>
      <c r="Z146" s="47"/>
      <c r="AA146" s="47"/>
      <c r="AB146" s="47"/>
      <c r="AC146" s="47"/>
      <c r="AD146" s="47"/>
      <c r="AE146" s="47"/>
      <c r="AF146" s="21"/>
      <c r="AG146" s="21"/>
      <c r="AH146" s="21"/>
      <c r="AI146" s="47"/>
      <c r="AJ146" s="47"/>
      <c r="AK146" s="47"/>
      <c r="AL146" s="47"/>
      <c r="AM146" s="47"/>
      <c r="AN146" s="47"/>
      <c r="AO146" s="21"/>
      <c r="AP146" s="21"/>
      <c r="AQ146" s="21"/>
      <c r="AR146" s="47"/>
      <c r="AS146" s="47"/>
      <c r="AT146" s="47"/>
      <c r="AU146" s="47"/>
      <c r="AV146" s="47"/>
      <c r="AW146" s="47"/>
      <c r="AX146" s="21"/>
      <c r="AY146" s="21"/>
      <c r="AZ146" s="21"/>
      <c r="BA146" s="47"/>
    </row>
    <row r="147" spans="1:53" s="1" customFormat="1" ht="15" customHeight="1" thickBot="1" x14ac:dyDescent="0.25">
      <c r="C147" s="86"/>
      <c r="D147" s="87"/>
      <c r="E147" s="86"/>
      <c r="F147" s="86"/>
      <c r="G147" s="86"/>
      <c r="H147" s="324"/>
      <c r="I147" s="324"/>
      <c r="J147" s="54"/>
      <c r="K147" s="54"/>
      <c r="L147" s="54"/>
      <c r="M147" s="54"/>
      <c r="N147" s="54"/>
      <c r="O147" s="47"/>
      <c r="P147" s="47"/>
      <c r="Q147" s="57"/>
      <c r="R147" s="47"/>
      <c r="S147" s="47"/>
      <c r="T147" s="47"/>
      <c r="U147" s="47"/>
      <c r="V147" s="47"/>
      <c r="W147" s="21"/>
      <c r="X147" s="21"/>
      <c r="Y147" s="21"/>
      <c r="Z147" s="47"/>
      <c r="AA147" s="47"/>
      <c r="AB147" s="47"/>
      <c r="AC147" s="47"/>
      <c r="AD147" s="47"/>
      <c r="AE147" s="47"/>
      <c r="AF147" s="21"/>
      <c r="AG147" s="21"/>
      <c r="AH147" s="21"/>
      <c r="AI147" s="47"/>
      <c r="AJ147" s="47"/>
      <c r="AK147" s="47"/>
      <c r="AL147" s="47"/>
      <c r="AM147" s="47"/>
      <c r="AN147" s="47"/>
      <c r="AO147" s="21"/>
      <c r="AP147" s="21"/>
      <c r="AQ147" s="21"/>
      <c r="AR147" s="47"/>
      <c r="AS147" s="47"/>
      <c r="AT147" s="47"/>
      <c r="AU147" s="47"/>
      <c r="AV147" s="47"/>
      <c r="AW147" s="47"/>
      <c r="AX147" s="21"/>
      <c r="AY147" s="21"/>
      <c r="AZ147" s="21"/>
      <c r="BA147" s="47"/>
    </row>
    <row r="148" spans="1:53" s="51" customFormat="1" ht="15" customHeight="1" x14ac:dyDescent="0.2">
      <c r="C148" s="87" t="s">
        <v>37</v>
      </c>
      <c r="D148" s="87"/>
      <c r="E148" s="87" t="s">
        <v>38</v>
      </c>
      <c r="F148" s="53"/>
      <c r="G148" s="53"/>
      <c r="H148" s="53"/>
      <c r="I148" s="53"/>
      <c r="J148" s="54"/>
      <c r="K148" s="54"/>
      <c r="L148" s="54"/>
      <c r="M148" s="54"/>
      <c r="N148" s="54"/>
      <c r="O148" s="54"/>
      <c r="P148" s="54"/>
      <c r="Q148" s="57"/>
      <c r="R148" s="54"/>
      <c r="S148" s="54"/>
      <c r="T148" s="54"/>
      <c r="U148" s="54"/>
      <c r="V148" s="54"/>
      <c r="W148" s="53"/>
      <c r="X148" s="53"/>
      <c r="Y148" s="53"/>
      <c r="Z148" s="54"/>
      <c r="AA148" s="54"/>
      <c r="AB148" s="54"/>
      <c r="AC148" s="54"/>
      <c r="AD148" s="54"/>
      <c r="AE148" s="54"/>
      <c r="AF148" s="53"/>
      <c r="AG148" s="53"/>
      <c r="AH148" s="53"/>
      <c r="AI148" s="54"/>
      <c r="AJ148" s="54"/>
      <c r="AK148" s="54"/>
      <c r="AL148" s="54"/>
      <c r="AM148" s="54"/>
      <c r="AN148" s="54"/>
      <c r="AO148" s="53"/>
      <c r="AP148" s="53"/>
      <c r="AQ148" s="53"/>
      <c r="AR148" s="54"/>
      <c r="AS148" s="54"/>
      <c r="AT148" s="54"/>
      <c r="AU148" s="54"/>
      <c r="AV148" s="54"/>
      <c r="AW148" s="54"/>
      <c r="AX148" s="53"/>
      <c r="AY148" s="53"/>
      <c r="AZ148" s="53"/>
      <c r="BA148" s="54"/>
    </row>
    <row r="149" spans="1:53" ht="13.5" thickBot="1" x14ac:dyDescent="0.25">
      <c r="C149" s="45"/>
      <c r="D149" s="1"/>
      <c r="E149" s="1"/>
      <c r="F149" s="1"/>
      <c r="G149" s="1"/>
      <c r="H149" s="1"/>
      <c r="I149" s="53"/>
      <c r="J149" s="54"/>
      <c r="K149" s="2"/>
      <c r="L149" s="2"/>
      <c r="M149" s="2"/>
      <c r="N149" s="2"/>
      <c r="O149" s="2"/>
      <c r="P149" s="2"/>
      <c r="Q149" s="57"/>
      <c r="R149" s="2"/>
      <c r="S149" s="2"/>
      <c r="T149" s="13" t="s">
        <v>50</v>
      </c>
      <c r="U149" s="13"/>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row>
    <row r="150" spans="1:53" ht="12.75" customHeight="1" x14ac:dyDescent="0.2">
      <c r="A150" s="122"/>
      <c r="B150" s="1318"/>
      <c r="C150" s="1489" t="s">
        <v>68</v>
      </c>
      <c r="D150" s="1562" t="s">
        <v>69</v>
      </c>
      <c r="E150" s="1563"/>
      <c r="F150" s="1489" t="s">
        <v>45</v>
      </c>
      <c r="G150" s="1489" t="s">
        <v>46</v>
      </c>
      <c r="H150" s="1560" t="s">
        <v>40</v>
      </c>
      <c r="I150" s="53"/>
      <c r="J150" s="54"/>
      <c r="K150" s="2"/>
      <c r="N150" s="2"/>
      <c r="O150" s="2"/>
      <c r="P150" s="2"/>
      <c r="Q150" s="57"/>
      <c r="R150" s="2"/>
      <c r="S150" s="2"/>
      <c r="T150" s="13"/>
      <c r="U150" s="13"/>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row>
    <row r="151" spans="1:53" x14ac:dyDescent="0.2">
      <c r="A151" s="116"/>
      <c r="B151" s="1"/>
      <c r="C151" s="1490"/>
      <c r="D151" s="1496"/>
      <c r="E151" s="1564"/>
      <c r="F151" s="1490"/>
      <c r="G151" s="1490"/>
      <c r="H151" s="1561"/>
      <c r="I151" s="53"/>
      <c r="J151" s="54"/>
      <c r="K151" s="2"/>
      <c r="L151" s="2"/>
      <c r="M151" s="2"/>
      <c r="N151" s="2"/>
      <c r="O151" s="2"/>
      <c r="P151" s="2"/>
      <c r="Q151" s="57"/>
      <c r="R151" s="2"/>
      <c r="S151" s="2"/>
      <c r="T151" s="13"/>
      <c r="U151" s="13"/>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row>
    <row r="152" spans="1:53" x14ac:dyDescent="0.2">
      <c r="A152" s="116"/>
      <c r="B152" s="1"/>
      <c r="C152" s="1490"/>
      <c r="D152" s="1498"/>
      <c r="E152" s="1565"/>
      <c r="F152" s="1490"/>
      <c r="G152" s="1490"/>
      <c r="H152" s="1561"/>
      <c r="I152" s="53"/>
      <c r="J152" s="54"/>
      <c r="K152" s="2"/>
      <c r="L152" s="2"/>
      <c r="M152" s="2"/>
      <c r="N152" s="2"/>
      <c r="O152" s="2"/>
      <c r="P152" s="2"/>
      <c r="Q152" s="57"/>
      <c r="R152" s="2"/>
      <c r="S152" s="2"/>
      <c r="T152" s="13"/>
      <c r="U152" s="13"/>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row>
    <row r="153" spans="1:53" x14ac:dyDescent="0.2">
      <c r="A153" s="116"/>
      <c r="B153" s="1"/>
      <c r="C153" s="133" t="str">
        <f>' Original Budget Template'!C126</f>
        <v>Tranche One</v>
      </c>
      <c r="D153" s="1"/>
      <c r="E153" s="1"/>
      <c r="F153" s="1"/>
      <c r="G153" s="1"/>
      <c r="H153" s="117"/>
      <c r="I153" s="53"/>
      <c r="J153" s="54"/>
      <c r="K153" s="2"/>
      <c r="L153" s="2"/>
      <c r="M153" s="2"/>
      <c r="N153" s="2"/>
      <c r="O153" s="2"/>
      <c r="P153" s="2"/>
      <c r="Q153" s="57"/>
      <c r="R153" s="2"/>
      <c r="S153" s="2"/>
      <c r="T153" s="1"/>
      <c r="U153" s="13"/>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row>
    <row r="154" spans="1:53" x14ac:dyDescent="0.2">
      <c r="A154" s="116"/>
      <c r="B154" s="1"/>
      <c r="C154" s="132" t="str">
        <f>' Original Budget Template'!C127</f>
        <v>Funding for 18 months</v>
      </c>
      <c r="D154" s="67" t="str">
        <f>' Original Budget Template'!D127</f>
        <v>Date of signing</v>
      </c>
      <c r="E154" s="67">
        <f>' Original Budget Template'!E127</f>
        <v>0</v>
      </c>
      <c r="F154" s="134">
        <f>+' Original Budget Template'!F127</f>
        <v>0</v>
      </c>
      <c r="G154" s="135">
        <f>+F154</f>
        <v>0</v>
      </c>
      <c r="H154" s="136">
        <f>+F154-G154</f>
        <v>0</v>
      </c>
      <c r="I154" s="53"/>
      <c r="J154" s="556"/>
      <c r="K154" s="2"/>
      <c r="L154" s="2"/>
      <c r="M154" s="2"/>
      <c r="N154" s="2"/>
      <c r="O154" s="2"/>
      <c r="P154" s="2"/>
      <c r="Q154" s="57"/>
      <c r="R154" s="2"/>
      <c r="S154" s="2"/>
      <c r="T154" s="19"/>
      <c r="U154" s="13"/>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row>
    <row r="155" spans="1:53" x14ac:dyDescent="0.2">
      <c r="A155" s="116"/>
      <c r="B155" s="1"/>
      <c r="C155" s="45"/>
      <c r="D155" s="42"/>
      <c r="E155" s="43"/>
      <c r="F155" s="137"/>
      <c r="G155" s="138"/>
      <c r="H155" s="139"/>
      <c r="I155" s="53"/>
      <c r="J155" s="54"/>
      <c r="K155" s="2"/>
      <c r="L155" s="2"/>
      <c r="M155" s="2"/>
      <c r="N155" s="2"/>
      <c r="O155" s="2"/>
      <c r="P155" s="2"/>
      <c r="Q155" s="57"/>
      <c r="R155" s="2"/>
      <c r="S155" s="2"/>
      <c r="T155" s="4"/>
      <c r="U155" s="13"/>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row>
    <row r="156" spans="1:53" x14ac:dyDescent="0.2">
      <c r="A156" s="116"/>
      <c r="B156" s="1"/>
      <c r="C156" s="133" t="str">
        <f>' Original Budget Template'!C129</f>
        <v xml:space="preserve">Tranche Two </v>
      </c>
      <c r="D156" s="1"/>
      <c r="E156" s="1"/>
      <c r="F156" s="140"/>
      <c r="G156" s="138"/>
      <c r="H156" s="139"/>
      <c r="I156" s="53"/>
      <c r="J156" s="54"/>
      <c r="K156" s="2"/>
      <c r="L156" s="2"/>
      <c r="M156" s="2"/>
      <c r="N156" s="2"/>
      <c r="O156" s="2"/>
      <c r="P156" s="2"/>
      <c r="Q156" s="57"/>
      <c r="R156" s="2"/>
      <c r="S156" s="2"/>
      <c r="T156" s="4"/>
      <c r="U156" s="13"/>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row>
    <row r="157" spans="1:53" x14ac:dyDescent="0.2">
      <c r="A157" s="116"/>
      <c r="B157" s="1"/>
      <c r="C157" s="132" t="str">
        <f>' Original Budget Template'!C130</f>
        <v>Funding for 12 months</v>
      </c>
      <c r="D157" s="67" t="str">
        <f>' Original Budget Template'!D130</f>
        <v>Before</v>
      </c>
      <c r="E157" s="67">
        <f>' Original Budget Template'!E130</f>
        <v>546</v>
      </c>
      <c r="F157" s="134">
        <f>+' Original Budget Template'!F130</f>
        <v>0</v>
      </c>
      <c r="G157" s="141">
        <f>+'Progress Report - Yr 1 &amp; 9 mth'!G157</f>
        <v>0</v>
      </c>
      <c r="H157" s="142">
        <f>+F157-G157</f>
        <v>0</v>
      </c>
      <c r="I157" s="53"/>
      <c r="J157" s="556"/>
      <c r="K157" s="2"/>
      <c r="L157" s="2"/>
      <c r="M157" s="2"/>
      <c r="N157" s="2"/>
      <c r="O157" s="2"/>
      <c r="P157" s="2"/>
      <c r="Q157" s="57"/>
      <c r="R157" s="2"/>
      <c r="S157" s="2"/>
      <c r="T157" s="19"/>
      <c r="U157" s="13"/>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row>
    <row r="158" spans="1:53" x14ac:dyDescent="0.2">
      <c r="A158" s="116"/>
      <c r="B158" s="1"/>
      <c r="C158" s="45"/>
      <c r="D158" s="42"/>
      <c r="E158" s="43"/>
      <c r="F158" s="137"/>
      <c r="G158" s="143"/>
      <c r="H158" s="144"/>
      <c r="I158" s="53"/>
      <c r="J158" s="54"/>
      <c r="K158" s="2"/>
      <c r="L158" s="2"/>
      <c r="M158" s="2"/>
      <c r="N158" s="2"/>
      <c r="O158" s="2"/>
      <c r="P158" s="2"/>
      <c r="Q158" s="57"/>
      <c r="R158" s="2"/>
      <c r="S158" s="2"/>
      <c r="T158" s="4"/>
      <c r="U158" s="13"/>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row>
    <row r="159" spans="1:53" x14ac:dyDescent="0.2">
      <c r="A159" s="116"/>
      <c r="B159" s="1"/>
      <c r="C159" s="133" t="str">
        <f>' Original Budget Template'!C132</f>
        <v xml:space="preserve">Tranche Three </v>
      </c>
      <c r="D159" s="1"/>
      <c r="E159" s="1"/>
      <c r="F159" s="140"/>
      <c r="G159" s="143"/>
      <c r="H159" s="144"/>
      <c r="I159" s="53"/>
      <c r="J159" s="54"/>
      <c r="K159" s="2"/>
      <c r="L159" s="2"/>
      <c r="M159" s="2"/>
      <c r="N159" s="2"/>
      <c r="O159" s="2"/>
      <c r="P159" s="2"/>
      <c r="Q159" s="57"/>
      <c r="R159" s="2"/>
      <c r="S159" s="2"/>
      <c r="T159" s="4"/>
      <c r="U159" s="13"/>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row>
    <row r="160" spans="1:53" x14ac:dyDescent="0.2">
      <c r="A160" s="116"/>
      <c r="B160" s="1"/>
      <c r="C160" s="132" t="str">
        <f>' Original Budget Template'!C133</f>
        <v>Funding for 12 months</v>
      </c>
      <c r="D160" s="67" t="str">
        <f>' Original Budget Template'!D133</f>
        <v>Before</v>
      </c>
      <c r="E160" s="67">
        <f>' Original Budget Template'!E133</f>
        <v>911</v>
      </c>
      <c r="F160" s="134">
        <f>+' Original Budget Template'!F133</f>
        <v>0</v>
      </c>
      <c r="G160" s="1421">
        <f>+F134</f>
        <v>0</v>
      </c>
      <c r="H160" s="136">
        <f>+F160-G160</f>
        <v>0</v>
      </c>
      <c r="I160" s="53"/>
      <c r="J160" s="134"/>
      <c r="K160" s="2"/>
      <c r="L160" s="2"/>
      <c r="M160" s="2"/>
      <c r="N160" s="2"/>
      <c r="O160" s="2"/>
      <c r="P160" s="2"/>
      <c r="Q160" s="57"/>
      <c r="R160" s="2"/>
      <c r="S160" s="2"/>
      <c r="T160" s="19"/>
      <c r="U160" s="13"/>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row>
    <row r="161" spans="1:53" x14ac:dyDescent="0.2">
      <c r="A161" s="116"/>
      <c r="B161" s="1"/>
      <c r="C161" s="45"/>
      <c r="D161" s="42"/>
      <c r="E161" s="43"/>
      <c r="F161" s="140"/>
      <c r="G161" s="140"/>
      <c r="H161" s="145"/>
      <c r="I161" s="53"/>
      <c r="J161" s="134"/>
      <c r="K161" s="2"/>
      <c r="L161" s="2"/>
      <c r="M161" s="2"/>
      <c r="N161" s="2"/>
      <c r="O161" s="2"/>
      <c r="P161" s="2"/>
      <c r="Q161" s="57"/>
      <c r="R161" s="2"/>
      <c r="S161" s="2"/>
      <c r="T161" s="1"/>
      <c r="U161" s="13"/>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row>
    <row r="162" spans="1:53" x14ac:dyDescent="0.2">
      <c r="A162" s="116"/>
      <c r="B162" s="1"/>
      <c r="C162" s="133" t="str">
        <f>' Original Budget Template'!C135</f>
        <v>Tranche Four</v>
      </c>
      <c r="D162" s="1"/>
      <c r="E162" s="1"/>
      <c r="F162" s="140"/>
      <c r="G162" s="140"/>
      <c r="H162" s="145"/>
      <c r="I162" s="53"/>
      <c r="J162" s="134"/>
      <c r="K162" s="2"/>
      <c r="L162" s="2"/>
      <c r="M162" s="2"/>
      <c r="N162" s="2"/>
      <c r="O162" s="2"/>
      <c r="P162" s="2"/>
      <c r="Q162" s="57"/>
      <c r="R162" s="2"/>
      <c r="S162" s="2"/>
      <c r="T162" s="1"/>
      <c r="U162" s="13"/>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row>
    <row r="163" spans="1:53" x14ac:dyDescent="0.2">
      <c r="A163" s="116"/>
      <c r="B163" s="1"/>
      <c r="C163" s="132" t="str">
        <f>' Original Budget Template'!C136</f>
        <v>Funding for 12 months</v>
      </c>
      <c r="D163" s="67" t="str">
        <f>' Original Budget Template'!D136</f>
        <v>Before</v>
      </c>
      <c r="E163" s="67">
        <f>' Original Budget Template'!E136</f>
        <v>1276</v>
      </c>
      <c r="F163" s="134">
        <f>+' Original Budget Template'!F136</f>
        <v>0</v>
      </c>
      <c r="G163" s="1421">
        <f>IF(SUM($K$120,$S$120,$AE$120,$AN$120,$AR$120,$AS$120)&lt;SUM($G$153:$G162),0,SUM($K$120,$S$120,$AE$120,$AN$120,$AR$120,$AS$120)-SUM($G$153:$G162))</f>
        <v>0</v>
      </c>
      <c r="H163" s="136">
        <f>+F163-G163</f>
        <v>0</v>
      </c>
      <c r="I163" s="53"/>
      <c r="J163" s="134"/>
      <c r="K163" s="2"/>
      <c r="L163" s="2"/>
      <c r="M163" s="2"/>
      <c r="N163" s="2"/>
      <c r="O163" s="2"/>
      <c r="P163" s="2"/>
      <c r="Q163" s="57"/>
      <c r="R163" s="2"/>
      <c r="S163" s="2"/>
      <c r="T163" s="1"/>
      <c r="U163" s="13"/>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row>
    <row r="164" spans="1:53" x14ac:dyDescent="0.2">
      <c r="A164" s="116"/>
      <c r="B164" s="1"/>
      <c r="C164" s="45"/>
      <c r="D164" s="42"/>
      <c r="E164" s="43"/>
      <c r="F164" s="140"/>
      <c r="G164" s="140"/>
      <c r="H164" s="145"/>
      <c r="I164" s="53"/>
      <c r="J164" s="134"/>
      <c r="K164" s="2"/>
      <c r="L164" s="2"/>
      <c r="M164" s="2"/>
      <c r="N164" s="2"/>
      <c r="O164" s="2"/>
      <c r="P164" s="2"/>
      <c r="Q164" s="57"/>
      <c r="R164" s="2"/>
      <c r="S164" s="2"/>
      <c r="T164" s="1"/>
      <c r="U164" s="13"/>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row>
    <row r="165" spans="1:53" x14ac:dyDescent="0.2">
      <c r="A165" s="116"/>
      <c r="B165" s="1"/>
      <c r="C165" s="133" t="str">
        <f>' Original Budget Template'!C138</f>
        <v>Tranche Five</v>
      </c>
      <c r="D165" s="1"/>
      <c r="E165" s="1"/>
      <c r="F165" s="140"/>
      <c r="G165" s="140"/>
      <c r="H165" s="145"/>
      <c r="I165" s="53"/>
      <c r="J165" s="134"/>
      <c r="K165" s="2"/>
      <c r="L165" s="2"/>
      <c r="M165" s="2"/>
      <c r="N165" s="2"/>
      <c r="O165" s="2"/>
      <c r="P165" s="2"/>
      <c r="Q165" s="57"/>
      <c r="R165" s="2"/>
      <c r="S165" s="2"/>
      <c r="T165" s="1"/>
      <c r="U165" s="13"/>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row>
    <row r="166" spans="1:53" x14ac:dyDescent="0.2">
      <c r="A166" s="116"/>
      <c r="B166" s="1"/>
      <c r="C166" s="132" t="str">
        <f>' Original Budget Template'!C139</f>
        <v>Funding for 6 months</v>
      </c>
      <c r="D166" s="67" t="str">
        <f>' Original Budget Template'!D139</f>
        <v>Before</v>
      </c>
      <c r="E166" s="67">
        <f>' Original Budget Template'!E139</f>
        <v>1642</v>
      </c>
      <c r="F166" s="134">
        <f>+' Original Budget Template'!F139</f>
        <v>0</v>
      </c>
      <c r="G166" s="1421">
        <f>IF(SUM($K$120,$S$120,$AE$120,$AN$120,$AW$120)&lt;SUM($G$153:$G165),0,SUM($K$120,$S$120,$AE$120,$AN$120,$AW$120)-SUM($G$153:$G165))</f>
        <v>0</v>
      </c>
      <c r="H166" s="136">
        <f>+F166-G166</f>
        <v>0</v>
      </c>
      <c r="I166" s="53"/>
      <c r="J166" s="134"/>
      <c r="K166" s="2"/>
      <c r="L166" s="2"/>
      <c r="M166" s="2"/>
      <c r="N166" s="2"/>
      <c r="O166" s="2"/>
      <c r="P166" s="2"/>
      <c r="Q166" s="57"/>
      <c r="R166" s="2"/>
      <c r="S166" s="2"/>
      <c r="T166" s="1"/>
      <c r="U166" s="13"/>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row>
    <row r="167" spans="1:53" x14ac:dyDescent="0.2">
      <c r="A167" s="116"/>
      <c r="B167" s="1"/>
      <c r="C167" s="45"/>
      <c r="D167" s="42"/>
      <c r="E167" s="43"/>
      <c r="F167" s="140"/>
      <c r="G167" s="140"/>
      <c r="H167" s="145"/>
      <c r="I167" s="53"/>
      <c r="J167" s="134"/>
      <c r="K167" s="2"/>
      <c r="L167" s="2"/>
      <c r="M167" s="2"/>
      <c r="N167" s="2"/>
      <c r="O167" s="2"/>
      <c r="P167" s="2"/>
      <c r="Q167" s="57"/>
      <c r="R167" s="2"/>
      <c r="S167" s="2"/>
      <c r="T167" s="1"/>
      <c r="U167" s="13"/>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row>
    <row r="168" spans="1:53" ht="13.5" thickBot="1" x14ac:dyDescent="0.25">
      <c r="A168" s="116"/>
      <c r="B168" s="1"/>
      <c r="C168" s="1242" t="s">
        <v>107</v>
      </c>
      <c r="D168" s="41"/>
      <c r="E168" s="1"/>
      <c r="F168" s="146">
        <f>SUM(F154:F167)</f>
        <v>0</v>
      </c>
      <c r="G168" s="146">
        <f>SUM(G154:G167)</f>
        <v>0</v>
      </c>
      <c r="H168" s="147">
        <f>SUM(H154:H167)</f>
        <v>0</v>
      </c>
      <c r="I168" s="53"/>
      <c r="J168" s="54"/>
      <c r="K168" s="3"/>
      <c r="L168" s="3"/>
      <c r="M168" s="3"/>
      <c r="N168" s="3"/>
      <c r="O168" s="3"/>
      <c r="P168" s="3"/>
      <c r="Q168" s="57"/>
      <c r="R168" s="3"/>
      <c r="S168" s="3"/>
      <c r="T168" s="1"/>
      <c r="U168" s="1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row>
    <row r="169" spans="1:53" ht="13.5" thickTop="1" x14ac:dyDescent="0.2">
      <c r="A169" s="116"/>
      <c r="B169" s="1"/>
      <c r="C169" s="45"/>
      <c r="D169" s="1"/>
      <c r="E169" s="1"/>
      <c r="F169" s="1"/>
      <c r="G169" s="1"/>
      <c r="H169" s="123"/>
      <c r="I169" s="53"/>
      <c r="J169" s="54"/>
      <c r="K169" s="2"/>
      <c r="L169" s="2"/>
      <c r="M169" s="2"/>
      <c r="N169" s="2"/>
      <c r="O169" s="2"/>
      <c r="P169" s="2"/>
      <c r="Q169" s="57"/>
      <c r="R169" s="2"/>
      <c r="S169" s="2"/>
      <c r="T169" s="1"/>
      <c r="U169" s="13"/>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row>
    <row r="170" spans="1:53" ht="13.5" thickBot="1" x14ac:dyDescent="0.25">
      <c r="A170" s="124"/>
      <c r="B170" s="125"/>
      <c r="C170" s="1243"/>
      <c r="D170" s="125"/>
      <c r="E170" s="125"/>
      <c r="F170" s="125"/>
      <c r="G170" s="125"/>
      <c r="H170" s="126"/>
      <c r="I170" s="53"/>
      <c r="J170" s="54"/>
      <c r="K170" s="2"/>
      <c r="L170" s="2"/>
      <c r="M170" s="2"/>
      <c r="N170" s="2"/>
      <c r="O170" s="2"/>
      <c r="P170" s="2"/>
      <c r="Q170" s="57"/>
      <c r="R170" s="2"/>
      <c r="S170" s="2"/>
      <c r="T170" s="1"/>
      <c r="U170" s="13"/>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row>
    <row r="171" spans="1:53" x14ac:dyDescent="0.2">
      <c r="C171" s="45"/>
      <c r="D171" s="1"/>
      <c r="E171" s="1"/>
      <c r="F171" s="1"/>
      <c r="G171" s="1"/>
      <c r="H171" s="1"/>
      <c r="I171" s="53"/>
      <c r="J171" s="54"/>
      <c r="K171" s="2"/>
      <c r="L171" s="2"/>
      <c r="M171" s="2"/>
      <c r="N171" s="2"/>
      <c r="O171" s="2"/>
      <c r="P171" s="2"/>
      <c r="Q171" s="58"/>
      <c r="R171" s="2"/>
      <c r="S171" s="2"/>
      <c r="T171" s="13"/>
      <c r="U171" s="13"/>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row>
    <row r="172" spans="1:53" x14ac:dyDescent="0.2">
      <c r="C172" s="45"/>
      <c r="D172" s="1"/>
      <c r="E172" s="1"/>
      <c r="F172" s="1"/>
      <c r="G172" s="1"/>
      <c r="H172" s="1"/>
      <c r="I172" s="53"/>
      <c r="J172" s="54"/>
      <c r="K172" s="2"/>
      <c r="L172" s="2"/>
      <c r="M172" s="2"/>
      <c r="N172" s="2"/>
      <c r="O172" s="2"/>
      <c r="P172" s="2"/>
      <c r="Q172" s="58"/>
      <c r="R172" s="2"/>
      <c r="S172" s="2"/>
      <c r="T172" s="13"/>
      <c r="U172" s="13"/>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row>
    <row r="173" spans="1:53" ht="15" x14ac:dyDescent="0.25">
      <c r="A173" s="173" t="s">
        <v>126</v>
      </c>
      <c r="B173" s="173"/>
      <c r="C173" s="45"/>
      <c r="D173" s="1"/>
      <c r="E173" s="1"/>
      <c r="F173" s="1"/>
      <c r="G173" s="1"/>
      <c r="H173" s="1"/>
      <c r="I173" s="1"/>
      <c r="J173" s="2"/>
      <c r="K173" s="2"/>
      <c r="L173" s="2"/>
      <c r="M173" s="2"/>
      <c r="N173" s="2"/>
      <c r="O173" s="2"/>
      <c r="P173" s="2"/>
      <c r="R173" s="2"/>
      <c r="S173" s="2"/>
      <c r="T173" s="13"/>
      <c r="U173" s="13"/>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row>
    <row r="174" spans="1:53" ht="27" customHeight="1" x14ac:dyDescent="0.2">
      <c r="A174" s="1457" t="s">
        <v>124</v>
      </c>
      <c r="B174" s="1457"/>
      <c r="C174" s="1457"/>
      <c r="D174" s="1457"/>
      <c r="E174" s="1457"/>
      <c r="F174" s="1457"/>
      <c r="G174" s="1457"/>
      <c r="H174" s="1457"/>
      <c r="I174" s="1457"/>
      <c r="J174" s="1457"/>
      <c r="K174" s="1457"/>
      <c r="L174" s="1457"/>
      <c r="M174" s="1457"/>
      <c r="N174" s="2"/>
      <c r="O174" s="2"/>
      <c r="P174" s="2"/>
      <c r="R174" s="2"/>
      <c r="S174" s="2"/>
      <c r="T174" s="13"/>
      <c r="U174" s="13"/>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row>
    <row r="175" spans="1:53" x14ac:dyDescent="0.2">
      <c r="A175" s="184"/>
      <c r="B175" s="184"/>
      <c r="C175" s="184"/>
      <c r="D175" s="184"/>
      <c r="E175" s="184"/>
      <c r="F175" s="184"/>
      <c r="G175" s="184"/>
      <c r="H175" s="184"/>
      <c r="I175" s="184"/>
      <c r="J175" s="184"/>
      <c r="K175" s="184"/>
      <c r="L175" s="184"/>
      <c r="M175" s="184"/>
      <c r="N175" s="2"/>
      <c r="O175" s="2"/>
      <c r="P175" s="2"/>
      <c r="R175" s="2"/>
      <c r="S175" s="2"/>
      <c r="T175" s="13"/>
      <c r="U175" s="13"/>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row>
    <row r="176" spans="1:53" ht="13.5" thickBot="1" x14ac:dyDescent="0.25">
      <c r="A176" s="111"/>
      <c r="B176" s="111"/>
      <c r="L176" s="184"/>
      <c r="M176" s="184"/>
    </row>
    <row r="177" spans="1:30" ht="24" customHeight="1" thickTop="1" thickBot="1" x14ac:dyDescent="0.25">
      <c r="A177" s="1501" t="s">
        <v>89</v>
      </c>
      <c r="B177" s="1289"/>
      <c r="C177" s="1489" t="s">
        <v>87</v>
      </c>
      <c r="D177" s="1489" t="s">
        <v>81</v>
      </c>
      <c r="E177" s="1489" t="s">
        <v>82</v>
      </c>
      <c r="F177" s="1555" t="s">
        <v>125</v>
      </c>
      <c r="G177" s="1557" t="s">
        <v>61</v>
      </c>
      <c r="H177" s="1558"/>
      <c r="I177" s="1558"/>
      <c r="J177" s="1558"/>
      <c r="K177" s="1559"/>
      <c r="L177" s="184"/>
      <c r="M177" s="184"/>
      <c r="O177" s="59"/>
      <c r="Q177"/>
      <c r="R177" s="16"/>
      <c r="S177" s="16"/>
      <c r="T177"/>
      <c r="U177"/>
    </row>
    <row r="178" spans="1:30" ht="35.25" customHeight="1" thickTop="1" thickBot="1" x14ac:dyDescent="0.25">
      <c r="A178" s="1553"/>
      <c r="B178" s="1319"/>
      <c r="C178" s="1554"/>
      <c r="D178" s="1554"/>
      <c r="E178" s="1554"/>
      <c r="F178" s="1556"/>
      <c r="G178" s="325" t="s">
        <v>57</v>
      </c>
      <c r="H178" s="120" t="s">
        <v>58</v>
      </c>
      <c r="I178" s="120" t="s">
        <v>59</v>
      </c>
      <c r="J178" s="120" t="s">
        <v>91</v>
      </c>
      <c r="K178" s="121" t="s">
        <v>92</v>
      </c>
      <c r="L178" s="184"/>
      <c r="M178" s="184"/>
      <c r="O178" s="1397"/>
      <c r="P178" s="1398"/>
      <c r="Q178" s="1399"/>
      <c r="R178" s="1398"/>
      <c r="S178" s="1400"/>
      <c r="U178" s="1397"/>
      <c r="V178" s="1410"/>
      <c r="W178" s="1410"/>
      <c r="X178" s="1410"/>
      <c r="Y178" s="1410"/>
      <c r="Z178" s="1410"/>
      <c r="AA178" s="1410"/>
      <c r="AB178" s="1410"/>
      <c r="AC178" s="1411"/>
      <c r="AD178" s="1400"/>
    </row>
    <row r="179" spans="1:30" ht="26.25" customHeight="1" thickTop="1" x14ac:dyDescent="0.2">
      <c r="A179" s="33"/>
      <c r="B179" s="1"/>
      <c r="C179" s="45" t="s">
        <v>56</v>
      </c>
      <c r="D179" s="1"/>
      <c r="E179" s="1"/>
      <c r="F179" s="166" t="s">
        <v>56</v>
      </c>
      <c r="G179" s="44"/>
      <c r="H179" s="44"/>
      <c r="I179" s="44"/>
      <c r="J179" s="44"/>
      <c r="K179" s="44"/>
      <c r="L179" s="184"/>
      <c r="M179" s="184"/>
      <c r="O179" s="1401"/>
      <c r="P179" s="1395"/>
      <c r="Q179" s="1396" t="s">
        <v>400</v>
      </c>
      <c r="R179" s="2"/>
      <c r="S179" s="1402"/>
      <c r="U179" s="1401"/>
      <c r="V179" s="1419" t="s">
        <v>412</v>
      </c>
      <c r="W179" s="1"/>
      <c r="X179" s="1"/>
      <c r="Y179" s="1"/>
      <c r="Z179" s="1"/>
      <c r="AA179" s="1"/>
      <c r="AB179" s="1"/>
      <c r="AC179" s="240"/>
      <c r="AD179" s="1402"/>
    </row>
    <row r="180" spans="1:30" ht="24.75" customHeight="1" x14ac:dyDescent="0.2">
      <c r="A180" s="33"/>
      <c r="B180" s="1"/>
      <c r="C180" s="45"/>
      <c r="D180" s="43"/>
      <c r="E180" s="43"/>
      <c r="F180" s="148"/>
      <c r="G180" s="148"/>
      <c r="H180" s="148"/>
      <c r="I180" s="148"/>
      <c r="J180" s="148"/>
      <c r="K180" s="148"/>
      <c r="L180" s="184"/>
      <c r="M180" s="184"/>
      <c r="O180" s="1401"/>
      <c r="P180" s="1"/>
      <c r="Q180" s="58"/>
      <c r="R180" s="1"/>
      <c r="S180" s="1402"/>
      <c r="U180" s="1401"/>
      <c r="V180" s="240"/>
      <c r="W180" s="1"/>
      <c r="X180" s="1"/>
      <c r="Y180" s="1"/>
      <c r="Z180" s="1"/>
      <c r="AA180" s="1"/>
      <c r="AB180" s="1"/>
      <c r="AC180" s="240"/>
      <c r="AD180" s="1402"/>
    </row>
    <row r="181" spans="1:30" x14ac:dyDescent="0.2">
      <c r="A181" s="33">
        <f>+A13</f>
        <v>1</v>
      </c>
      <c r="B181" s="1"/>
      <c r="C181" s="45" t="str">
        <f>+C13</f>
        <v>Description (Output 1)</v>
      </c>
      <c r="D181" s="43">
        <f>+D13</f>
        <v>0</v>
      </c>
      <c r="E181" s="43">
        <f>+E13</f>
        <v>0</v>
      </c>
      <c r="F181" s="166"/>
      <c r="G181" s="148"/>
      <c r="H181" s="148"/>
      <c r="I181" s="148"/>
      <c r="J181" s="148"/>
      <c r="K181" s="148"/>
      <c r="L181" s="184"/>
      <c r="M181" s="184"/>
      <c r="O181" s="1401"/>
      <c r="P181" s="967"/>
      <c r="Q181" s="1381" t="s">
        <v>389</v>
      </c>
      <c r="R181" s="968"/>
      <c r="S181" s="1402"/>
      <c r="U181" s="1401"/>
      <c r="V181" s="1"/>
      <c r="W181" s="1"/>
      <c r="X181" s="242"/>
      <c r="Y181" s="1418" t="s">
        <v>402</v>
      </c>
      <c r="Z181" s="242"/>
      <c r="AA181" s="242"/>
      <c r="AB181" s="242" t="s">
        <v>405</v>
      </c>
      <c r="AC181" s="242"/>
      <c r="AD181" s="1402"/>
    </row>
    <row r="182" spans="1:30" x14ac:dyDescent="0.2">
      <c r="A182" s="33"/>
      <c r="B182" s="1"/>
      <c r="C182" s="45" t="s">
        <v>120</v>
      </c>
      <c r="D182" s="43"/>
      <c r="E182" s="43"/>
      <c r="F182" s="148">
        <f>SUM(G182:K182)</f>
        <v>0</v>
      </c>
      <c r="G182" s="148">
        <f>' Original Budget Template'!G153</f>
        <v>0</v>
      </c>
      <c r="H182" s="148">
        <f>' Original Budget Template'!H153</f>
        <v>0</v>
      </c>
      <c r="I182" s="148">
        <f>' Original Budget Template'!I153</f>
        <v>0</v>
      </c>
      <c r="J182" s="148">
        <f>' Original Budget Template'!J153</f>
        <v>0</v>
      </c>
      <c r="K182" s="148">
        <f>' Original Budget Template'!K153</f>
        <v>0</v>
      </c>
      <c r="L182" s="184"/>
      <c r="M182" s="184"/>
      <c r="O182" s="1401"/>
      <c r="P182" s="969"/>
      <c r="Q182" s="956" t="s">
        <v>293</v>
      </c>
      <c r="R182" s="970">
        <f>+F125</f>
        <v>0</v>
      </c>
      <c r="S182" s="1402"/>
      <c r="U182" s="1401"/>
      <c r="V182" s="1"/>
      <c r="W182" s="1"/>
      <c r="X182" s="242" t="s">
        <v>401</v>
      </c>
      <c r="Y182" s="242" t="s">
        <v>403</v>
      </c>
      <c r="Z182" s="242" t="s">
        <v>404</v>
      </c>
      <c r="AA182" s="242" t="s">
        <v>411</v>
      </c>
      <c r="AB182" s="242" t="s">
        <v>403</v>
      </c>
      <c r="AC182" s="242" t="s">
        <v>404</v>
      </c>
      <c r="AD182" s="1402"/>
    </row>
    <row r="183" spans="1:30" x14ac:dyDescent="0.2">
      <c r="A183" s="33"/>
      <c r="B183" s="1"/>
      <c r="C183" s="45" t="s">
        <v>121</v>
      </c>
      <c r="D183" s="43"/>
      <c r="E183" s="43"/>
      <c r="F183" s="148">
        <f>SUM(G183:K183)</f>
        <v>0</v>
      </c>
      <c r="G183" s="718">
        <f>IF(ISERROR(SUMIF($B$13:$B$19,1,$K$13:$K$19)/$AA$3),0,(SUMIF($B$13:$B$19,1,$K$13:$K$19)/$AA$3))+IF(ISERROR(SUMIF($B$13:$B$19,2,$K$13:$K$19)/$AA$5),0,(SUMIF($B$13:$B$19,2,$K$13:$K$19)/$AA$5))</f>
        <v>0</v>
      </c>
      <c r="H183" s="718">
        <f>IF(ISERROR(SUMIF($B$13:$B$19,1,$S$13:$S$19)/$AA$3),0,(SUMIF($B$13:$B$19,1,$S$13:$S$19)/$AA$3))+IF(ISERROR(SUMIF($B$13:$B$19,2,$S$13:$S$19)/$AA$5),0,(SUMIF($B$13:$B$19,2,$S$13:$S$19)/$AA$5))</f>
        <v>0</v>
      </c>
      <c r="I183" s="718">
        <f>IF(ISERROR(SUMIF($B$13:$B$19,1,$AE$13:$AE$19)/$AA$3),0,(SUMIF($B$13:$B$19,1,$AE$13:$AE$19)/$AA$3))+IF(ISERROR(SUMIF($B$13:$B$19,2,$AE$13:$AE$19)/$AA$5),0,(SUMIF($B$13:$B$19,2,$AE$13:$AE$19)/$AA$5))</f>
        <v>0</v>
      </c>
      <c r="J183" s="718">
        <f>IF(ISERROR(SUMIF($B$13:$B$19,1,$AN$13:$AN$19)/$AA$3),0,(SUMIF($B$13:$B$19,1,$AN$13:$AN$19)/$AA$3))+IF(ISERROR(SUMIF($B$13:$B$19,2,$AN$13:$AN$19)/$AA$5),0,(SUMIF($B$13:$B$19,2,$AN$13:$AN$19)/$AA$5))</f>
        <v>0</v>
      </c>
      <c r="K183" s="718">
        <f>IF(ISERROR(SUMIF($B$13:$B$19,1,$AW$13:$AW$19)/$AA$3),0,(SUMIF($B$13:$B$19,1,$AW$13:$AW$19)/$AA$3))+IF(ISERROR(SUMIF($B$13:$B$19,2,$AW$13:$AW$19)/$AA$5),0,(SUMIF($B$13:$B$19,2,$AW$13:$AW$19)/$AA$5))</f>
        <v>0</v>
      </c>
      <c r="L183" s="184"/>
      <c r="M183" s="184"/>
      <c r="O183" s="1401"/>
      <c r="P183" s="969"/>
      <c r="Q183" s="957" t="s">
        <v>294</v>
      </c>
      <c r="R183" s="970">
        <f>+K108+S108</f>
        <v>0</v>
      </c>
      <c r="S183" s="1402"/>
      <c r="U183" s="1401"/>
      <c r="V183" s="1" t="s">
        <v>406</v>
      </c>
      <c r="W183" s="1"/>
      <c r="X183" s="1412">
        <f>+K86+S86</f>
        <v>0</v>
      </c>
      <c r="Y183" s="1412">
        <f>+J86+N86</f>
        <v>0</v>
      </c>
      <c r="Z183" s="1412">
        <f>+X183-Y183</f>
        <v>0</v>
      </c>
      <c r="AA183" s="1412">
        <f>+I86</f>
        <v>0</v>
      </c>
      <c r="AB183" s="1412">
        <f>+H86</f>
        <v>0</v>
      </c>
      <c r="AC183" s="1412">
        <f>+AA183-AB183</f>
        <v>0</v>
      </c>
      <c r="AD183" s="1402"/>
    </row>
    <row r="184" spans="1:30" x14ac:dyDescent="0.2">
      <c r="A184" s="33"/>
      <c r="B184" s="1"/>
      <c r="C184" s="1244" t="s">
        <v>122</v>
      </c>
      <c r="D184" s="43"/>
      <c r="E184" s="43"/>
      <c r="F184" s="148">
        <f t="shared" ref="F184:K184" si="29">+F183-F182</f>
        <v>0</v>
      </c>
      <c r="G184" s="149">
        <f t="shared" si="29"/>
        <v>0</v>
      </c>
      <c r="H184" s="149">
        <f t="shared" si="29"/>
        <v>0</v>
      </c>
      <c r="I184" s="149">
        <f t="shared" si="29"/>
        <v>0</v>
      </c>
      <c r="J184" s="149">
        <f t="shared" si="29"/>
        <v>0</v>
      </c>
      <c r="K184" s="149">
        <f t="shared" si="29"/>
        <v>0</v>
      </c>
      <c r="L184" s="184"/>
      <c r="M184" s="184"/>
      <c r="O184" s="1401"/>
      <c r="P184" s="969"/>
      <c r="Q184" s="958" t="s">
        <v>295</v>
      </c>
      <c r="R184" s="970">
        <f>-F126</f>
        <v>0</v>
      </c>
      <c r="S184" s="1402"/>
      <c r="U184" s="1401"/>
      <c r="V184" s="1" t="s">
        <v>407</v>
      </c>
      <c r="W184" s="1"/>
      <c r="X184" s="1412">
        <f>+K98+S98</f>
        <v>0</v>
      </c>
      <c r="Y184" s="1412">
        <f>+J98+N98</f>
        <v>0</v>
      </c>
      <c r="Z184" s="1412">
        <f>+X184-Y184</f>
        <v>0</v>
      </c>
      <c r="AA184" s="1412">
        <f>+I98</f>
        <v>0</v>
      </c>
      <c r="AB184" s="1412">
        <f>+H98</f>
        <v>0</v>
      </c>
      <c r="AC184" s="1412">
        <f>+AA184-AB184</f>
        <v>0</v>
      </c>
      <c r="AD184" s="1402"/>
    </row>
    <row r="185" spans="1:30" x14ac:dyDescent="0.2">
      <c r="A185" s="33"/>
      <c r="B185" s="1"/>
      <c r="C185" s="1244" t="s">
        <v>123</v>
      </c>
      <c r="D185" s="43"/>
      <c r="E185" s="43"/>
      <c r="F185" s="171">
        <f t="shared" ref="F185:K185" si="30">IF(F182=0,0,F184/F182)</f>
        <v>0</v>
      </c>
      <c r="G185" s="1352">
        <f t="shared" si="30"/>
        <v>0</v>
      </c>
      <c r="H185" s="1352">
        <f t="shared" si="30"/>
        <v>0</v>
      </c>
      <c r="I185" s="1352">
        <f t="shared" si="30"/>
        <v>0</v>
      </c>
      <c r="J185" s="1352">
        <f t="shared" si="30"/>
        <v>0</v>
      </c>
      <c r="K185" s="1352">
        <f t="shared" si="30"/>
        <v>0</v>
      </c>
      <c r="L185" s="184"/>
      <c r="M185" s="184"/>
      <c r="O185" s="1401"/>
      <c r="P185" s="1378"/>
      <c r="Q185" s="1379" t="s">
        <v>296</v>
      </c>
      <c r="R185" s="1380">
        <f>K127</f>
        <v>0</v>
      </c>
      <c r="S185" s="1402"/>
      <c r="U185" s="1401"/>
      <c r="V185" s="1413" t="s">
        <v>408</v>
      </c>
      <c r="W185" s="156"/>
      <c r="X185" s="1414">
        <f>+K108+S108</f>
        <v>0</v>
      </c>
      <c r="Y185" s="1412">
        <f>+J108+N108</f>
        <v>0</v>
      </c>
      <c r="Z185" s="1412">
        <f>+X185-Y185</f>
        <v>0</v>
      </c>
      <c r="AA185" s="1412">
        <f>+I108</f>
        <v>0</v>
      </c>
      <c r="AB185" s="1412">
        <f>+H108</f>
        <v>0</v>
      </c>
      <c r="AC185" s="1412">
        <f>+AA185-AB185</f>
        <v>0</v>
      </c>
      <c r="AD185" s="1402"/>
    </row>
    <row r="186" spans="1:30" x14ac:dyDescent="0.2">
      <c r="A186" s="33"/>
      <c r="B186" s="1"/>
      <c r="C186" s="45"/>
      <c r="D186" s="43"/>
      <c r="E186" s="43"/>
      <c r="F186" s="148"/>
      <c r="G186" s="149"/>
      <c r="H186" s="149"/>
      <c r="I186" s="149"/>
      <c r="J186" s="149"/>
      <c r="K186" s="149"/>
      <c r="L186" s="184"/>
      <c r="M186" s="184"/>
      <c r="O186" s="1401"/>
      <c r="P186" s="969"/>
      <c r="Q186" s="959" t="s">
        <v>297</v>
      </c>
      <c r="R186" s="971">
        <f>+R182-R183+R184-R185</f>
        <v>0</v>
      </c>
      <c r="S186" s="1402"/>
      <c r="U186" s="1401"/>
      <c r="V186" s="156" t="s">
        <v>409</v>
      </c>
      <c r="W186" s="156"/>
      <c r="X186" s="1415">
        <f t="shared" ref="X186:AC186" si="31">SUM(X183:X185)</f>
        <v>0</v>
      </c>
      <c r="Y186" s="1415">
        <f t="shared" si="31"/>
        <v>0</v>
      </c>
      <c r="Z186" s="1415">
        <f t="shared" si="31"/>
        <v>0</v>
      </c>
      <c r="AA186" s="1415">
        <f t="shared" si="31"/>
        <v>0</v>
      </c>
      <c r="AB186" s="1415">
        <f t="shared" si="31"/>
        <v>0</v>
      </c>
      <c r="AC186" s="1415">
        <f t="shared" si="31"/>
        <v>0</v>
      </c>
      <c r="AD186" s="1402"/>
    </row>
    <row r="187" spans="1:30" x14ac:dyDescent="0.2">
      <c r="A187" s="33">
        <f>+A20</f>
        <v>2</v>
      </c>
      <c r="B187" s="1"/>
      <c r="C187" s="45" t="str">
        <f>+C20</f>
        <v>Description (Output 2)</v>
      </c>
      <c r="D187" s="43">
        <f>+D20</f>
        <v>0</v>
      </c>
      <c r="E187" s="43">
        <f>+E20</f>
        <v>0</v>
      </c>
      <c r="F187" s="148"/>
      <c r="G187" s="149"/>
      <c r="H187" s="149"/>
      <c r="I187" s="149"/>
      <c r="J187" s="149"/>
      <c r="K187" s="149"/>
      <c r="L187" s="184"/>
      <c r="M187" s="184"/>
      <c r="O187" s="1401"/>
      <c r="P187" s="969" t="s">
        <v>390</v>
      </c>
      <c r="Q187" s="959"/>
      <c r="R187" s="971"/>
      <c r="S187" s="1402"/>
      <c r="U187" s="1401"/>
      <c r="V187" s="1413" t="s">
        <v>208</v>
      </c>
      <c r="W187" s="1"/>
      <c r="X187" s="1412">
        <f>+K118+S118</f>
        <v>0</v>
      </c>
      <c r="Y187" s="1412">
        <f>+J118+N118</f>
        <v>0</v>
      </c>
      <c r="Z187" s="1412">
        <f>+X187-Y187</f>
        <v>0</v>
      </c>
      <c r="AA187" s="1412">
        <f>+I118</f>
        <v>0</v>
      </c>
      <c r="AB187" s="1412">
        <f>+H118</f>
        <v>0</v>
      </c>
      <c r="AC187" s="1412">
        <f>+AA187-AB187</f>
        <v>0</v>
      </c>
      <c r="AD187" s="1402"/>
    </row>
    <row r="188" spans="1:30" x14ac:dyDescent="0.2">
      <c r="A188" s="33"/>
      <c r="B188" s="1"/>
      <c r="C188" s="45" t="s">
        <v>120</v>
      </c>
      <c r="D188" s="43"/>
      <c r="E188" s="43"/>
      <c r="F188" s="148">
        <f>SUM(G188:K188)</f>
        <v>0</v>
      </c>
      <c r="G188" s="149">
        <f>' Original Budget Template'!G155</f>
        <v>0</v>
      </c>
      <c r="H188" s="149">
        <f>' Original Budget Template'!H155</f>
        <v>0</v>
      </c>
      <c r="I188" s="149">
        <f>' Original Budget Template'!I155</f>
        <v>0</v>
      </c>
      <c r="J188" s="149">
        <f>' Original Budget Template'!J155</f>
        <v>0</v>
      </c>
      <c r="K188" s="149">
        <f>' Original Budget Template'!K155</f>
        <v>0</v>
      </c>
      <c r="L188" s="184"/>
      <c r="M188" s="184"/>
      <c r="O188" s="1401"/>
      <c r="P188" s="969"/>
      <c r="Q188" s="960" t="s">
        <v>298</v>
      </c>
      <c r="R188" s="970">
        <f>+$K$84+$S$84+$K$96+$S$96</f>
        <v>0</v>
      </c>
      <c r="S188" s="1402"/>
      <c r="U188" s="1401"/>
      <c r="V188" s="156" t="s">
        <v>410</v>
      </c>
      <c r="W188" s="156"/>
      <c r="X188" s="1415">
        <f t="shared" ref="X188:AC188" si="32">X186-X187</f>
        <v>0</v>
      </c>
      <c r="Y188" s="1415">
        <f t="shared" si="32"/>
        <v>0</v>
      </c>
      <c r="Z188" s="1415">
        <f t="shared" si="32"/>
        <v>0</v>
      </c>
      <c r="AA188" s="1415">
        <f t="shared" si="32"/>
        <v>0</v>
      </c>
      <c r="AB188" s="1415">
        <f t="shared" si="32"/>
        <v>0</v>
      </c>
      <c r="AC188" s="1415">
        <f t="shared" si="32"/>
        <v>0</v>
      </c>
      <c r="AD188" s="1402"/>
    </row>
    <row r="189" spans="1:30" x14ac:dyDescent="0.2">
      <c r="A189" s="33"/>
      <c r="B189" s="1"/>
      <c r="C189" s="45" t="s">
        <v>121</v>
      </c>
      <c r="D189" s="43"/>
      <c r="E189" s="43"/>
      <c r="F189" s="148">
        <f>SUM(G189:K189)</f>
        <v>0</v>
      </c>
      <c r="G189" s="718">
        <f>IF(ISERROR(SUMIF($B$20:$B$26,1,$K$20:$K$26)/$AA$3),0,(SUMIF($B$20:$B$26,1,$K$20:$K$26)/$AA$3))+IF(ISERROR(SUMIF($B$20:$B$26,2,$K$20:$K$26)/$AA$5),0,(SUMIF($B$20:$B$26,2,$K$20:$K$26)/$AA$5))</f>
        <v>0</v>
      </c>
      <c r="H189" s="718">
        <f>IF(ISERROR(SUMIF($B$20:$B$26,1,$S$20:$S$26)/$AA$3),0,(SUMIF($B$20:$B$26,1,$S$20:$S$26)/$AA$3))+IF(ISERROR(SUMIF($B$20:$B$26,2,$S$20:$S$26)/$AA$5),0,(SUMIF($B$20:$B$26,2,$S$20:$S$26)/$AA$5))</f>
        <v>0</v>
      </c>
      <c r="I189" s="718">
        <f>IF(ISERROR(SUMIF($B$20:$B$26,1,$AE$20:$AE$26)/$AA$3),0,(SUMIF($B$20:$B$26,1,$AE$20:$AE$26)/$AA$3))+IF(ISERROR(SUMIF($B$20:$B$26,2,$AE$20:$AE$26)/$AA$5),0,(SUMIF($B$20:$B$26,2,$AE$20:$AE$26)/$AA$5))</f>
        <v>0</v>
      </c>
      <c r="J189" s="718">
        <f>IF(ISERROR(SUMIF($B$20:$B$26,1,$AN$20:$AN$26)/$AA$3),0,(SUMIF($B$20:$B$26,1,$AN$20:$AN$26)/$AA$3))+IF(ISERROR(SUMIF($B$20:$B$26,2,$AN$20:$AN$26)/$AA$5),0,(SUMIF($B$20:$B$26,2,$AN$20:$AN$26)/$AA$5))</f>
        <v>0</v>
      </c>
      <c r="K189" s="718">
        <f>IF(ISERROR(SUMIF($B$20:$B$26,1,$AW$20:$AW$26)/$AA$3),0,(SUMIF($B$20:$B$26,1,$AW$20:$AW$26)/$AA$3))+IF(ISERROR(SUMIF($B$20:$B$26,2,$AW$20:$AW$26)/$AA$5),0,(SUMIF($B$20:$B$26,2,$AW$20:$AW$26)/$AA$5))</f>
        <v>0</v>
      </c>
      <c r="L189" s="184"/>
      <c r="M189" s="184"/>
      <c r="O189" s="1401"/>
      <c r="P189" s="1378"/>
      <c r="Q189" s="1379" t="s">
        <v>299</v>
      </c>
      <c r="R189" s="1380">
        <f>+K128</f>
        <v>0</v>
      </c>
      <c r="S189" s="1402"/>
      <c r="U189" s="1404"/>
      <c r="V189" s="1406"/>
      <c r="W189" s="1406"/>
      <c r="X189" s="1416"/>
      <c r="Y189" s="1416"/>
      <c r="Z189" s="1416"/>
      <c r="AA189" s="1416"/>
      <c r="AB189" s="1416"/>
      <c r="AC189" s="1417"/>
      <c r="AD189" s="1407"/>
    </row>
    <row r="190" spans="1:30" x14ac:dyDescent="0.2">
      <c r="A190" s="33"/>
      <c r="B190" s="1"/>
      <c r="C190" s="1244" t="s">
        <v>122</v>
      </c>
      <c r="D190" s="43"/>
      <c r="E190" s="43"/>
      <c r="F190" s="148">
        <f t="shared" ref="F190:K190" si="33">+F189-F188</f>
        <v>0</v>
      </c>
      <c r="G190" s="149">
        <f t="shared" si="33"/>
        <v>0</v>
      </c>
      <c r="H190" s="149">
        <f t="shared" si="33"/>
        <v>0</v>
      </c>
      <c r="I190" s="149">
        <f t="shared" si="33"/>
        <v>0</v>
      </c>
      <c r="J190" s="149">
        <f t="shared" si="33"/>
        <v>0</v>
      </c>
      <c r="K190" s="149">
        <f t="shared" si="33"/>
        <v>0</v>
      </c>
      <c r="L190" s="184"/>
      <c r="M190" s="184"/>
      <c r="O190" s="1401"/>
      <c r="P190" s="1382" t="s">
        <v>391</v>
      </c>
      <c r="Q190" s="959"/>
      <c r="R190" s="971"/>
      <c r="S190" s="1402"/>
    </row>
    <row r="191" spans="1:30" x14ac:dyDescent="0.2">
      <c r="A191" s="33"/>
      <c r="B191" s="1"/>
      <c r="C191" s="1244" t="s">
        <v>123</v>
      </c>
      <c r="D191" s="43"/>
      <c r="E191" s="43"/>
      <c r="F191" s="171">
        <f t="shared" ref="F191:K191" si="34">IF(F188=0,0,F190/F188)</f>
        <v>0</v>
      </c>
      <c r="G191" s="1352">
        <f t="shared" si="34"/>
        <v>0</v>
      </c>
      <c r="H191" s="1352">
        <f t="shared" si="34"/>
        <v>0</v>
      </c>
      <c r="I191" s="1352">
        <f t="shared" si="34"/>
        <v>0</v>
      </c>
      <c r="J191" s="1352">
        <f t="shared" si="34"/>
        <v>0</v>
      </c>
      <c r="K191" s="1352">
        <f t="shared" si="34"/>
        <v>0</v>
      </c>
      <c r="L191" s="184"/>
      <c r="M191" s="184"/>
      <c r="O191" s="1401"/>
      <c r="P191" s="969"/>
      <c r="Q191" s="960" t="s">
        <v>298</v>
      </c>
      <c r="R191" s="970">
        <f>+$K$84+$S$84+$K$97+$S$97</f>
        <v>0</v>
      </c>
      <c r="S191" s="1402"/>
    </row>
    <row r="192" spans="1:30" x14ac:dyDescent="0.2">
      <c r="A192" s="33"/>
      <c r="B192" s="1"/>
      <c r="C192" s="45"/>
      <c r="D192" s="43"/>
      <c r="E192" s="43"/>
      <c r="F192" s="148"/>
      <c r="G192" s="149"/>
      <c r="H192" s="149"/>
      <c r="I192" s="149"/>
      <c r="J192" s="149"/>
      <c r="K192" s="149"/>
      <c r="L192" s="184"/>
      <c r="M192" s="184"/>
      <c r="O192" s="1401"/>
      <c r="P192" s="1378"/>
      <c r="Q192" s="1379" t="s">
        <v>299</v>
      </c>
      <c r="R192" s="1380">
        <f>+K129</f>
        <v>0</v>
      </c>
      <c r="S192" s="1402"/>
    </row>
    <row r="193" spans="1:19" x14ac:dyDescent="0.2">
      <c r="A193" s="33">
        <f>+A27</f>
        <v>3</v>
      </c>
      <c r="B193" s="1"/>
      <c r="C193" s="45" t="str">
        <f>+C27</f>
        <v>Description (Output 3)</v>
      </c>
      <c r="D193" s="43">
        <f>+D27</f>
        <v>0</v>
      </c>
      <c r="E193" s="43">
        <f>+E27</f>
        <v>0</v>
      </c>
      <c r="F193" s="148"/>
      <c r="G193" s="149"/>
      <c r="H193" s="149"/>
      <c r="I193" s="149"/>
      <c r="J193" s="149"/>
      <c r="K193" s="149"/>
      <c r="L193" s="184"/>
      <c r="M193" s="184"/>
      <c r="O193" s="1401"/>
      <c r="P193" s="972"/>
      <c r="Q193" s="973" t="s">
        <v>392</v>
      </c>
      <c r="R193" s="974" t="e">
        <f>SUM(R188:R192)/R186</f>
        <v>#DIV/0!</v>
      </c>
      <c r="S193" s="1402"/>
    </row>
    <row r="194" spans="1:19" x14ac:dyDescent="0.2">
      <c r="A194" s="33"/>
      <c r="B194" s="1"/>
      <c r="C194" s="45" t="s">
        <v>120</v>
      </c>
      <c r="D194" s="43"/>
      <c r="E194" s="43"/>
      <c r="F194" s="148">
        <f>SUM(G194:K194)</f>
        <v>0</v>
      </c>
      <c r="G194" s="149">
        <f>' Original Budget Template'!G157</f>
        <v>0</v>
      </c>
      <c r="H194" s="149">
        <f>' Original Budget Template'!H157</f>
        <v>0</v>
      </c>
      <c r="I194" s="149">
        <f>' Original Budget Template'!I157</f>
        <v>0</v>
      </c>
      <c r="J194" s="149">
        <f>' Original Budget Template'!J157</f>
        <v>0</v>
      </c>
      <c r="K194" s="149">
        <f>' Original Budget Template'!K157</f>
        <v>0</v>
      </c>
      <c r="L194" s="184"/>
      <c r="M194" s="184"/>
      <c r="O194" s="1401"/>
      <c r="P194" s="47"/>
      <c r="Q194" s="74"/>
      <c r="R194" s="47"/>
      <c r="S194" s="1402"/>
    </row>
    <row r="195" spans="1:19" x14ac:dyDescent="0.2">
      <c r="A195" s="33"/>
      <c r="B195" s="1"/>
      <c r="C195" s="45" t="s">
        <v>121</v>
      </c>
      <c r="D195" s="43"/>
      <c r="E195" s="43"/>
      <c r="F195" s="148">
        <f>SUM(G195:K195)</f>
        <v>0</v>
      </c>
      <c r="G195" s="718">
        <f>IF(ISERROR(SUMIF($B$27:$B$33,1,$K$27:$K$33)/$AA$3),0,(SUMIF($B$27:$B$33,1,$K$27:$K$33)/$AA$3))+IF(ISERROR(SUMIF($B$27:$B$33,2,$K$27:$K$33)/$AA$5),0,(SUMIF($B$27:$B$33,2,$K$27:$K$33)/$AA$5))</f>
        <v>0</v>
      </c>
      <c r="H195" s="718">
        <f>IF(ISERROR(SUMIF($B$27:$B$33,1,$S$27:$AA$33)/$AA$3),0,(SUMIF($B$27:$B$33,1,$S$27:$AA$33)/$AA$3))+IF(ISERROR(SUMIF($B$27:$B$33,2,$S$27:$AA$33)/$AA$5),0,(SUMIF($B$27:$B$33,2,$S$27:$AA$33)/$AA$5))</f>
        <v>0</v>
      </c>
      <c r="I195" s="718">
        <f>IF(ISERROR(SUMIF($B$27:$B$33,1,$AE$27:$AE$33)/$AA$3),0,(SUMIF($B$27:$B$33,1,$AE$27:$AE$33)/$AA$3))+IF(ISERROR(SUMIF($B$27:$B$33,2,$AE$27:$AE$33)/$AA$5),0,(SUMIF($B$27:$B$33,2,$AE$27:$AE$33)/$AA$5))</f>
        <v>0</v>
      </c>
      <c r="J195" s="718">
        <f>IF(ISERROR(SUMIF($B$27:$B$33,1,$AN$27:$AN$33)/$AA$3),0,(SUMIF($B$27:$B$33,1,$AN$27:$AN$33)/$AA$3))+IF(ISERROR(SUMIF($B$27:$B$33,2,$AN$27:$AN$33)/$AA$5),0,(SUMIF($B$27:$B$33,2,$AN$27:$AN$33)/$AA$5))</f>
        <v>0</v>
      </c>
      <c r="K195" s="718">
        <f>IF(ISERROR(SUMIF($B$27:$B$33,1,$AW$27:$AW$33)/$AA$3),0,(SUMIF($B$27:$B$33,1,$AW$27:$AW$33)/$AA$3))+IF(ISERROR(SUMIF($B$27:$B$33,2,$AW$27:$AW$33)/$AA$5),0,(SUMIF($B$27:$B$33,2,$AW$27:$AW$33)/$AA$5))</f>
        <v>0</v>
      </c>
      <c r="L195" s="184"/>
      <c r="M195" s="184"/>
      <c r="O195" s="1401"/>
      <c r="P195" s="967" t="s">
        <v>393</v>
      </c>
      <c r="Q195" s="1393"/>
      <c r="R195" s="968"/>
      <c r="S195" s="1402"/>
    </row>
    <row r="196" spans="1:19" x14ac:dyDescent="0.2">
      <c r="A196" s="33"/>
      <c r="B196" s="1"/>
      <c r="C196" s="1244" t="s">
        <v>122</v>
      </c>
      <c r="D196" s="43"/>
      <c r="E196" s="43"/>
      <c r="F196" s="148">
        <f t="shared" ref="F196:K196" si="35">+F195-F194</f>
        <v>0</v>
      </c>
      <c r="G196" s="149">
        <f t="shared" si="35"/>
        <v>0</v>
      </c>
      <c r="H196" s="149">
        <f t="shared" si="35"/>
        <v>0</v>
      </c>
      <c r="I196" s="149">
        <f t="shared" si="35"/>
        <v>0</v>
      </c>
      <c r="J196" s="149">
        <f t="shared" si="35"/>
        <v>0</v>
      </c>
      <c r="K196" s="149">
        <f t="shared" si="35"/>
        <v>0</v>
      </c>
      <c r="L196" s="184"/>
      <c r="M196" s="184"/>
      <c r="O196" s="1401"/>
      <c r="P196" s="969"/>
      <c r="Q196" s="75"/>
      <c r="R196" s="1385"/>
      <c r="S196" s="1402"/>
    </row>
    <row r="197" spans="1:19" x14ac:dyDescent="0.2">
      <c r="A197" s="33"/>
      <c r="B197" s="1"/>
      <c r="C197" s="1244" t="s">
        <v>123</v>
      </c>
      <c r="D197" s="43"/>
      <c r="E197" s="43"/>
      <c r="F197" s="171">
        <f t="shared" ref="F197:K197" si="36">IF(F194=0,0,F196/F194)</f>
        <v>0</v>
      </c>
      <c r="G197" s="1352">
        <f t="shared" si="36"/>
        <v>0</v>
      </c>
      <c r="H197" s="1352">
        <f t="shared" si="36"/>
        <v>0</v>
      </c>
      <c r="I197" s="1352">
        <f t="shared" si="36"/>
        <v>0</v>
      </c>
      <c r="J197" s="1352">
        <f t="shared" si="36"/>
        <v>0</v>
      </c>
      <c r="K197" s="1352">
        <f t="shared" si="36"/>
        <v>0</v>
      </c>
      <c r="L197" s="184"/>
      <c r="M197" s="184"/>
      <c r="O197" s="1401"/>
      <c r="P197" s="969" t="s">
        <v>390</v>
      </c>
      <c r="Q197" s="74"/>
      <c r="R197" s="1385"/>
      <c r="S197" s="1402"/>
    </row>
    <row r="198" spans="1:19" x14ac:dyDescent="0.2">
      <c r="A198" s="33"/>
      <c r="B198" s="1"/>
      <c r="C198" s="45"/>
      <c r="D198" s="43"/>
      <c r="E198" s="43"/>
      <c r="F198" s="148"/>
      <c r="G198" s="149"/>
      <c r="H198" s="149"/>
      <c r="I198" s="149"/>
      <c r="J198" s="149"/>
      <c r="K198" s="149"/>
      <c r="L198" s="184"/>
      <c r="M198" s="184"/>
      <c r="O198" s="1403"/>
      <c r="P198" s="1386"/>
      <c r="Q198" s="1383" t="s">
        <v>394</v>
      </c>
      <c r="R198" s="970">
        <f>SUM(R188:R189)</f>
        <v>0</v>
      </c>
      <c r="S198" s="1402"/>
    </row>
    <row r="199" spans="1:19" x14ac:dyDescent="0.2">
      <c r="A199" s="33">
        <f>+A34</f>
        <v>4</v>
      </c>
      <c r="B199" s="1"/>
      <c r="C199" s="45" t="str">
        <f>+C34</f>
        <v>Description (Output 4)</v>
      </c>
      <c r="D199" s="43">
        <f>+D34</f>
        <v>0</v>
      </c>
      <c r="E199" s="43">
        <f>+E34</f>
        <v>0</v>
      </c>
      <c r="F199" s="148"/>
      <c r="G199" s="149"/>
      <c r="H199" s="149"/>
      <c r="I199" s="149"/>
      <c r="J199" s="149"/>
      <c r="K199" s="149"/>
      <c r="L199" s="184"/>
      <c r="M199" s="184"/>
      <c r="O199" s="1403"/>
      <c r="P199" s="1386"/>
      <c r="Q199" s="1394" t="s">
        <v>395</v>
      </c>
      <c r="R199" s="1388">
        <f>+' Original Budget Template'!$AA$3</f>
        <v>1</v>
      </c>
      <c r="S199" s="1402"/>
    </row>
    <row r="200" spans="1:19" x14ac:dyDescent="0.2">
      <c r="A200" s="33"/>
      <c r="B200" s="1"/>
      <c r="C200" s="45" t="s">
        <v>120</v>
      </c>
      <c r="D200" s="43"/>
      <c r="E200" s="43"/>
      <c r="F200" s="148">
        <f>SUM(G200:K200)</f>
        <v>0</v>
      </c>
      <c r="G200" s="149">
        <f>' Original Budget Template'!G159</f>
        <v>0</v>
      </c>
      <c r="H200" s="149">
        <f>' Original Budget Template'!H159</f>
        <v>0</v>
      </c>
      <c r="I200" s="149">
        <f>' Original Budget Template'!I159</f>
        <v>0</v>
      </c>
      <c r="J200" s="149">
        <f>' Original Budget Template'!J159</f>
        <v>0</v>
      </c>
      <c r="K200" s="149">
        <f>' Original Budget Template'!K159</f>
        <v>0</v>
      </c>
      <c r="L200" s="184"/>
      <c r="M200" s="184"/>
      <c r="O200" s="1403"/>
      <c r="P200" s="969"/>
      <c r="Q200" s="1384" t="s">
        <v>396</v>
      </c>
      <c r="R200" s="1387">
        <f>+R198/R199</f>
        <v>0</v>
      </c>
      <c r="S200" s="1402"/>
    </row>
    <row r="201" spans="1:19" x14ac:dyDescent="0.2">
      <c r="A201" s="33"/>
      <c r="B201" s="1"/>
      <c r="C201" s="45" t="s">
        <v>121</v>
      </c>
      <c r="D201" s="43"/>
      <c r="E201" s="43"/>
      <c r="F201" s="148">
        <f>SUM(G201:K201)</f>
        <v>0</v>
      </c>
      <c r="G201" s="718">
        <f>IF(ISERROR(SUMIF($B$34:$B$40,1,$K$34:$K$40)/$AA$3),0,(SUMIF($B$34:$B$40,1,$K$34:$K$40)/$AA$3))+IF(ISERROR(SUMIF($B$34:$B$40,2,$K$34:$K$40)/$AA$5),0,(SUMIF($B$34:$B$40,2,$K$34:$K$40)/$AA$5))</f>
        <v>0</v>
      </c>
      <c r="H201" s="718">
        <f>IF(ISERROR(SUMIF($B$34:$B$40,1,$S$34:$AA$40)/$AA$3),0,(SUMIF($B$34:$B$40,1,$S$34:$AA$40)/$AA$3))+IF(ISERROR(SUMIF($B$34:$B$40,2,$S$34:$AA$40)/$AA$5),0,(SUMIF($B$34:$B$40,2,$S$34:$AA$40)/$AA$5))</f>
        <v>0</v>
      </c>
      <c r="I201" s="718">
        <f>IF(ISERROR(SUMIF($B$34:$B$40,1,$AE$34:$AE$40)/$AA$3),0,(SUMIF($B$34:$B$40,1,$AE$34:$AE$40)/$AA$3))+IF(ISERROR(SUMIF($B$34:$B$40,2,$AE$34:$AE$40)/$AA$5),0,(SUMIF($B$34:$B$40,2,$AE$34:$AE$40)/$AA$5))</f>
        <v>0</v>
      </c>
      <c r="J201" s="718">
        <f>IF(ISERROR(SUMIF($B$34:$B$40,1,$AN$34:$AN$40)/$AA$3),0,(SUMIF($B$34:$B$40,1,$AN$34:$AN$40)/$AA$3))+IF(ISERROR(SUMIF($B$34:$B$40,2,$AN$34:$AN$40)/$AA$5),0,(SUMIF($B$34:$B$40,2,$AN$34:$AN$40)/$AA$5))</f>
        <v>0</v>
      </c>
      <c r="K201" s="718">
        <f>IF(ISERROR(SUMIF($B$34:$B$40,1,$AW$34:$AW$40)/$AA$3),0,(SUMIF($B$34:$B$40,1,$AW$34:$AW$40)/$AA$3))+IF(ISERROR(SUMIF($B$34:$B$40,2,$AW$34:$AW$40)/$AA$5),0,(SUMIF($B$34:$B$40,2,$AW$34:$AW$40)/$AA$5))</f>
        <v>0</v>
      </c>
      <c r="L201" s="184"/>
      <c r="M201" s="184"/>
      <c r="O201" s="1403"/>
      <c r="P201" s="969" t="s">
        <v>391</v>
      </c>
      <c r="Q201" s="74"/>
      <c r="R201" s="1385"/>
      <c r="S201" s="1402"/>
    </row>
    <row r="202" spans="1:19" x14ac:dyDescent="0.2">
      <c r="A202" s="33"/>
      <c r="B202" s="1"/>
      <c r="C202" s="1244" t="s">
        <v>122</v>
      </c>
      <c r="D202" s="43"/>
      <c r="E202" s="43"/>
      <c r="F202" s="148">
        <f t="shared" ref="F202:K202" si="37">+F201-F200</f>
        <v>0</v>
      </c>
      <c r="G202" s="149">
        <f t="shared" si="37"/>
        <v>0</v>
      </c>
      <c r="H202" s="149">
        <f t="shared" si="37"/>
        <v>0</v>
      </c>
      <c r="I202" s="149">
        <f t="shared" si="37"/>
        <v>0</v>
      </c>
      <c r="J202" s="149">
        <f t="shared" si="37"/>
        <v>0</v>
      </c>
      <c r="K202" s="149">
        <f t="shared" si="37"/>
        <v>0</v>
      </c>
      <c r="L202" s="184"/>
      <c r="M202" s="184"/>
      <c r="O202" s="1403"/>
      <c r="P202" s="1386"/>
      <c r="Q202" s="1383" t="s">
        <v>394</v>
      </c>
      <c r="R202" s="970">
        <f>SUM(R191:R192)</f>
        <v>0</v>
      </c>
      <c r="S202" s="1402"/>
    </row>
    <row r="203" spans="1:19" x14ac:dyDescent="0.2">
      <c r="A203" s="33"/>
      <c r="B203" s="1"/>
      <c r="C203" s="1244" t="s">
        <v>123</v>
      </c>
      <c r="D203" s="43"/>
      <c r="E203" s="43"/>
      <c r="F203" s="171">
        <f t="shared" ref="F203:K203" si="38">IF(F200=0,0,F202/F200)</f>
        <v>0</v>
      </c>
      <c r="G203" s="1352">
        <f t="shared" si="38"/>
        <v>0</v>
      </c>
      <c r="H203" s="1352">
        <f t="shared" si="38"/>
        <v>0</v>
      </c>
      <c r="I203" s="1352">
        <f t="shared" si="38"/>
        <v>0</v>
      </c>
      <c r="J203" s="1352">
        <f t="shared" si="38"/>
        <v>0</v>
      </c>
      <c r="K203" s="1352">
        <f t="shared" si="38"/>
        <v>0</v>
      </c>
      <c r="L203" s="184"/>
      <c r="M203" s="184"/>
      <c r="O203" s="1403"/>
      <c r="P203" s="1386"/>
      <c r="Q203" s="1394" t="s">
        <v>395</v>
      </c>
      <c r="R203" s="1388">
        <f>+' Original Budget Template'!$AA$5</f>
        <v>1</v>
      </c>
      <c r="S203" s="1402"/>
    </row>
    <row r="204" spans="1:19" x14ac:dyDescent="0.2">
      <c r="A204" s="33"/>
      <c r="B204" s="1"/>
      <c r="C204" s="45"/>
      <c r="D204" s="43"/>
      <c r="E204" s="43"/>
      <c r="F204" s="148"/>
      <c r="G204" s="149"/>
      <c r="H204" s="149"/>
      <c r="I204" s="149"/>
      <c r="J204" s="149"/>
      <c r="K204" s="149"/>
      <c r="L204" s="184"/>
      <c r="M204" s="184"/>
      <c r="O204" s="1403"/>
      <c r="P204" s="969"/>
      <c r="Q204" s="1384" t="s">
        <v>396</v>
      </c>
      <c r="R204" s="1387">
        <f>+R202/R203</f>
        <v>0</v>
      </c>
      <c r="S204" s="1402"/>
    </row>
    <row r="205" spans="1:19" x14ac:dyDescent="0.2">
      <c r="A205" s="33">
        <f>+A41</f>
        <v>5</v>
      </c>
      <c r="B205" s="1"/>
      <c r="C205" s="45" t="str">
        <f>+C41</f>
        <v>Description (Output 5)</v>
      </c>
      <c r="D205" s="43">
        <f>+D41</f>
        <v>0</v>
      </c>
      <c r="E205" s="43">
        <f>+E41</f>
        <v>0</v>
      </c>
      <c r="F205" s="148"/>
      <c r="G205" s="149"/>
      <c r="H205" s="149"/>
      <c r="I205" s="149"/>
      <c r="J205" s="149"/>
      <c r="K205" s="149"/>
      <c r="L205" s="184"/>
      <c r="M205" s="184"/>
      <c r="O205" s="1403"/>
      <c r="P205" s="969"/>
      <c r="Q205" s="74"/>
      <c r="R205" s="1385"/>
      <c r="S205" s="1402"/>
    </row>
    <row r="206" spans="1:19" x14ac:dyDescent="0.2">
      <c r="A206" s="33"/>
      <c r="B206" s="1"/>
      <c r="C206" s="45" t="s">
        <v>120</v>
      </c>
      <c r="D206" s="43"/>
      <c r="E206" s="43"/>
      <c r="F206" s="148">
        <f>SUM(G206:K206)</f>
        <v>0</v>
      </c>
      <c r="G206" s="149">
        <f>' Original Budget Template'!G161</f>
        <v>0</v>
      </c>
      <c r="H206" s="149">
        <f>' Original Budget Template'!H161</f>
        <v>0</v>
      </c>
      <c r="I206" s="149">
        <f>' Original Budget Template'!I161</f>
        <v>0</v>
      </c>
      <c r="J206" s="149">
        <f>' Original Budget Template'!J161</f>
        <v>0</v>
      </c>
      <c r="K206" s="149">
        <f>' Original Budget Template'!K161</f>
        <v>0</v>
      </c>
      <c r="L206" s="184"/>
      <c r="M206" s="184"/>
      <c r="O206" s="1403"/>
      <c r="P206" s="972" t="s">
        <v>397</v>
      </c>
      <c r="Q206" s="1389"/>
      <c r="R206" s="1392">
        <f>+R204+R200-R186</f>
        <v>0</v>
      </c>
      <c r="S206" s="1402"/>
    </row>
    <row r="207" spans="1:19" x14ac:dyDescent="0.2">
      <c r="A207" s="33"/>
      <c r="B207" s="1"/>
      <c r="C207" s="45" t="s">
        <v>121</v>
      </c>
      <c r="D207" s="43"/>
      <c r="E207" s="43"/>
      <c r="F207" s="148">
        <f>SUM(G207:K207)</f>
        <v>0</v>
      </c>
      <c r="G207" s="718">
        <f>IF(ISERROR(SUMIF($B$41:$B$47,1,$K$41:$K$47)/$AA$3),0,(SUMIF($B$41:$B$47,1,$K$41:$K$47)/$AA$3))+IF(ISERROR(SUMIF($B$41:$B$47,2,$K$41:$K$47)/$AA$5),0,(SUMIF($B$41:$B$47,2,$K$41:$K$47)/$AA$5))</f>
        <v>0</v>
      </c>
      <c r="H207" s="718">
        <f>IF(ISERROR(SUMIF($B$41:$B$47,1,$S$41:$S$47)/$AA$3),0,(SUMIF($B$41:$B$47,1,$S$41:$S$47)/$AA$3))+IF(ISERROR(SUMIF($B$41:$B$47,2,$S$41:$S$47)/$AA$5),0,(SUMIF($B$41:$B$47,2,$S$41:$S$47)/$AA$5))</f>
        <v>0</v>
      </c>
      <c r="I207" s="718">
        <f>IF(ISERROR(SUMIF($B$41:$B$47,1,$AE$41:$AE$47)/$AA$3),0,(SUMIF($B$41:$B$47,1,$AE$41:$AE$47)/$AA$3))+IF(ISERROR(SUMIF($B$41:$B$47,2,$AE$41:$AE$47)/$AA$5),0,(SUMIF($B$41:$B$47,2,$AE$41:$AE$47)/$AA$5))</f>
        <v>0</v>
      </c>
      <c r="J207" s="718">
        <f>IF(ISERROR(SUMIF($B$41:$B$47,1,$AN$41:$AN$47)/$AA$3),0,(SUMIF($B$41:$B$47,1,$AN$41:$AN$47)/$AA$3))+IF(ISERROR(SUMIF($B$41:$B$47,2,$AN$41:$AN$47)/$AA$5),0,(SUMIF($B$41:$B$47,2,$AN$41:$AN$47)/$AA$5))</f>
        <v>0</v>
      </c>
      <c r="K207" s="718">
        <f>IF(ISERROR(SUMIF($B$41:$B$47,1,$AW$41:$AW$47)/$AA$3),0,(SUMIF($B$41:$B$47,1,$AW$41:$AW$47)/$AA$3))+IF(ISERROR(SUMIF($B$41:$B$47,2,$AW$41:$AW$47)/$AA$5),0,(SUMIF($B$41:$B$47,2,$AW$41:$AW$47)/$AA$5))</f>
        <v>0</v>
      </c>
      <c r="L207" s="184"/>
      <c r="M207" s="184"/>
      <c r="O207" s="1403"/>
      <c r="P207" s="47"/>
      <c r="Q207" s="57"/>
      <c r="R207" s="47"/>
      <c r="S207" s="1402"/>
    </row>
    <row r="208" spans="1:19" x14ac:dyDescent="0.2">
      <c r="A208" s="33"/>
      <c r="B208" s="1"/>
      <c r="C208" s="1244" t="s">
        <v>122</v>
      </c>
      <c r="D208" s="43"/>
      <c r="E208" s="43"/>
      <c r="F208" s="148">
        <f t="shared" ref="F208:K208" si="39">+F207-F206</f>
        <v>0</v>
      </c>
      <c r="G208" s="149">
        <f t="shared" si="39"/>
        <v>0</v>
      </c>
      <c r="H208" s="149">
        <f t="shared" si="39"/>
        <v>0</v>
      </c>
      <c r="I208" s="149">
        <f t="shared" si="39"/>
        <v>0</v>
      </c>
      <c r="J208" s="149">
        <f t="shared" si="39"/>
        <v>0</v>
      </c>
      <c r="K208" s="149">
        <f t="shared" si="39"/>
        <v>0</v>
      </c>
      <c r="L208" s="184"/>
      <c r="M208" s="184"/>
      <c r="O208" s="1403"/>
      <c r="P208" s="1391" t="s">
        <v>398</v>
      </c>
      <c r="Q208" s="1393"/>
      <c r="R208" s="968"/>
      <c r="S208" s="1402"/>
    </row>
    <row r="209" spans="1:19" x14ac:dyDescent="0.2">
      <c r="A209" s="33"/>
      <c r="B209" s="1"/>
      <c r="C209" s="1244" t="s">
        <v>123</v>
      </c>
      <c r="D209" s="43"/>
      <c r="E209" s="43"/>
      <c r="F209" s="171">
        <f t="shared" ref="F209:K209" si="40">IF(F206=0,0,F208/F206)</f>
        <v>0</v>
      </c>
      <c r="G209" s="1352">
        <f t="shared" si="40"/>
        <v>0</v>
      </c>
      <c r="H209" s="1352">
        <f t="shared" si="40"/>
        <v>0</v>
      </c>
      <c r="I209" s="1352">
        <f t="shared" si="40"/>
        <v>0</v>
      </c>
      <c r="J209" s="1352">
        <f t="shared" si="40"/>
        <v>0</v>
      </c>
      <c r="K209" s="1352">
        <f t="shared" si="40"/>
        <v>0</v>
      </c>
      <c r="L209" s="184"/>
      <c r="M209" s="184"/>
      <c r="O209" s="1403"/>
      <c r="P209" s="969"/>
      <c r="Q209" s="75"/>
      <c r="R209" s="1385"/>
      <c r="S209" s="1402"/>
    </row>
    <row r="210" spans="1:19" x14ac:dyDescent="0.2">
      <c r="A210" s="33"/>
      <c r="B210" s="1"/>
      <c r="C210" s="45"/>
      <c r="D210" s="43"/>
      <c r="E210" s="43"/>
      <c r="F210" s="148"/>
      <c r="G210" s="149"/>
      <c r="H210" s="149"/>
      <c r="I210" s="149"/>
      <c r="J210" s="149"/>
      <c r="K210" s="149"/>
      <c r="L210" s="184"/>
      <c r="M210" s="184"/>
      <c r="O210" s="1403"/>
      <c r="P210" s="969" t="s">
        <v>390</v>
      </c>
      <c r="Q210" s="74"/>
      <c r="R210" s="1385"/>
      <c r="S210" s="1402"/>
    </row>
    <row r="211" spans="1:19" x14ac:dyDescent="0.2">
      <c r="A211" s="33">
        <f>+A48</f>
        <v>6</v>
      </c>
      <c r="B211" s="1"/>
      <c r="C211" s="45" t="str">
        <f>+C48</f>
        <v>Description (Output 6)</v>
      </c>
      <c r="D211" s="43">
        <f>+D48</f>
        <v>0</v>
      </c>
      <c r="E211" s="43">
        <f>+E48</f>
        <v>0</v>
      </c>
      <c r="F211" s="148"/>
      <c r="G211" s="149"/>
      <c r="H211" s="149"/>
      <c r="I211" s="149"/>
      <c r="J211" s="149"/>
      <c r="K211" s="149"/>
      <c r="L211" s="184"/>
      <c r="M211" s="184"/>
      <c r="O211" s="1403"/>
      <c r="P211" s="1386"/>
      <c r="Q211" s="1383" t="s">
        <v>394</v>
      </c>
      <c r="R211" s="970">
        <f>SUM(R188:R189)</f>
        <v>0</v>
      </c>
      <c r="S211" s="1402"/>
    </row>
    <row r="212" spans="1:19" x14ac:dyDescent="0.2">
      <c r="A212" s="33"/>
      <c r="B212" s="1"/>
      <c r="C212" s="45" t="s">
        <v>120</v>
      </c>
      <c r="D212" s="43"/>
      <c r="E212" s="43"/>
      <c r="F212" s="148">
        <f>SUM(G212:K212)</f>
        <v>0</v>
      </c>
      <c r="G212" s="149">
        <f>' Original Budget Template'!G163</f>
        <v>0</v>
      </c>
      <c r="H212" s="149">
        <f>' Original Budget Template'!H163</f>
        <v>0</v>
      </c>
      <c r="I212" s="149">
        <f>' Original Budget Template'!I163</f>
        <v>0</v>
      </c>
      <c r="J212" s="149">
        <f>' Original Budget Template'!J163</f>
        <v>0</v>
      </c>
      <c r="K212" s="149">
        <f>' Original Budget Template'!K163</f>
        <v>0</v>
      </c>
      <c r="L212" s="184"/>
      <c r="M212" s="184"/>
      <c r="O212" s="1403"/>
      <c r="P212" s="1386"/>
      <c r="Q212" s="1394" t="s">
        <v>399</v>
      </c>
      <c r="R212" s="1388">
        <f>+'Progress Report - Yr 1 &amp; 9 mth'!$AA$3</f>
        <v>1.5</v>
      </c>
      <c r="S212" s="1402"/>
    </row>
    <row r="213" spans="1:19" x14ac:dyDescent="0.2">
      <c r="A213" s="33"/>
      <c r="B213" s="1"/>
      <c r="C213" s="45" t="s">
        <v>121</v>
      </c>
      <c r="D213" s="43"/>
      <c r="E213" s="43"/>
      <c r="F213" s="148">
        <f>SUM(G213:K213)</f>
        <v>0</v>
      </c>
      <c r="G213" s="718">
        <f>IF(ISERROR(SUMIF($B$48:$B$54,1,$K$48:$K$54)/$AA$3),0,(SUMIF($B$48:$B$54,1,$K$48:$K$54)/$AA$3))+IF(ISERROR(SUMIF($B$48:$B$54,2,$K$48:$K$54)/$AA$5),0,(SUMIF($B$48:$B$54,2,$K$48:$K$54)/$AA$5))</f>
        <v>0</v>
      </c>
      <c r="H213" s="718">
        <f>IF(ISERROR(SUMIF($B$48:$B$54,1,$S$48:$AA$54)/$AA$3),0,(SUMIF($B$48:$B$54,1,$S$48:$AA$54)/$AA$3))+IF(ISERROR(SUMIF($B$48:$B$54,2,$S$48:$AA$54)/$AA$5),0,(SUMIF($B$48:$B$54,2,$S$48:$AA$54)/$AA$5))</f>
        <v>0</v>
      </c>
      <c r="I213" s="718">
        <f>IF(ISERROR(SUMIF($B$48:$B$54,1,$AE$48:$AE$54)/$AA$3),0,(SUMIF($B$48:$B$54,1,$AE$48:$AE$54)/$AA$3))+IF(ISERROR(SUMIF($B$48:$B$54,2,$AE$48:$AE$54)/$AA$5),0,(SUMIF($B$48:$B$54,2,$AE$48:$AE$54)/$AA$5))</f>
        <v>0</v>
      </c>
      <c r="J213" s="718">
        <f>IF(ISERROR(SUMIF($B$48:$B$54,1,$AN$48:$AN$54)/$AA$3),0,(SUMIF($B$48:$B$54,1,$AN$48:$AN$54)/$AA$3))+IF(ISERROR(SUMIF($B$48:$B$54,2,$AN$48:$AN$54)/$AA$5),0,(SUMIF($B$48:$B$54,2,$AN$48:$AN$54)/$AA$5))</f>
        <v>0</v>
      </c>
      <c r="K213" s="718">
        <f>IF(ISERROR(SUMIF($B$48:$B$54,1,$AW$48:$AW$54)/$AA$3),0,(SUMIF($B$48:$B$54,1,$AW$48:$AW$54)/$AA$3))+IF(ISERROR(SUMIF($B$48:$B$54,2,$AW$48:$AW$54)/$AA$5),0,(SUMIF($B$48:$B$54,2,$AW$48:$AW$54)/$AA$5))</f>
        <v>0</v>
      </c>
      <c r="L213" s="184"/>
      <c r="M213" s="184"/>
      <c r="O213" s="1403"/>
      <c r="P213" s="969"/>
      <c r="Q213" s="1384" t="s">
        <v>396</v>
      </c>
      <c r="R213" s="1387">
        <f>+R211/R212</f>
        <v>0</v>
      </c>
      <c r="S213" s="1402"/>
    </row>
    <row r="214" spans="1:19" x14ac:dyDescent="0.2">
      <c r="A214" s="33"/>
      <c r="B214" s="1"/>
      <c r="C214" s="1244" t="s">
        <v>122</v>
      </c>
      <c r="D214" s="43"/>
      <c r="E214" s="43"/>
      <c r="F214" s="148">
        <f t="shared" ref="F214:K214" si="41">+F213-F212</f>
        <v>0</v>
      </c>
      <c r="G214" s="149">
        <f t="shared" si="41"/>
        <v>0</v>
      </c>
      <c r="H214" s="149">
        <f t="shared" si="41"/>
        <v>0</v>
      </c>
      <c r="I214" s="149">
        <f t="shared" si="41"/>
        <v>0</v>
      </c>
      <c r="J214" s="149">
        <f t="shared" si="41"/>
        <v>0</v>
      </c>
      <c r="K214" s="149">
        <f t="shared" si="41"/>
        <v>0</v>
      </c>
      <c r="L214" s="184"/>
      <c r="M214" s="184"/>
      <c r="O214" s="1403"/>
      <c r="P214" s="969" t="s">
        <v>391</v>
      </c>
      <c r="Q214" s="74"/>
      <c r="R214" s="1385"/>
      <c r="S214" s="1402"/>
    </row>
    <row r="215" spans="1:19" x14ac:dyDescent="0.2">
      <c r="A215" s="33"/>
      <c r="B215" s="1"/>
      <c r="C215" s="1244" t="s">
        <v>123</v>
      </c>
      <c r="D215" s="43"/>
      <c r="E215" s="43"/>
      <c r="F215" s="171">
        <f t="shared" ref="F215:K215" si="42">IF(F212=0,0,F214/F212)</f>
        <v>0</v>
      </c>
      <c r="G215" s="1352">
        <f t="shared" si="42"/>
        <v>0</v>
      </c>
      <c r="H215" s="1352">
        <f t="shared" si="42"/>
        <v>0</v>
      </c>
      <c r="I215" s="1352">
        <f t="shared" si="42"/>
        <v>0</v>
      </c>
      <c r="J215" s="1352">
        <f t="shared" si="42"/>
        <v>0</v>
      </c>
      <c r="K215" s="1352">
        <f t="shared" si="42"/>
        <v>0</v>
      </c>
      <c r="L215" s="184"/>
      <c r="M215" s="184"/>
      <c r="O215" s="1403"/>
      <c r="P215" s="1386"/>
      <c r="Q215" s="1383" t="s">
        <v>394</v>
      </c>
      <c r="R215" s="970">
        <f>SUM(R191:R192)</f>
        <v>0</v>
      </c>
      <c r="S215" s="1402"/>
    </row>
    <row r="216" spans="1:19" x14ac:dyDescent="0.2">
      <c r="A216" s="33"/>
      <c r="B216" s="1"/>
      <c r="C216" s="45"/>
      <c r="D216" s="43"/>
      <c r="E216" s="43"/>
      <c r="F216" s="148"/>
      <c r="G216" s="149"/>
      <c r="H216" s="149"/>
      <c r="I216" s="149"/>
      <c r="J216" s="149"/>
      <c r="K216" s="149"/>
      <c r="L216" s="184"/>
      <c r="M216" s="184"/>
      <c r="O216" s="1403"/>
      <c r="P216" s="1386"/>
      <c r="Q216" s="1394" t="s">
        <v>399</v>
      </c>
      <c r="R216" s="1388">
        <f>+'Progress Report - Yr 1 &amp; 9 mth'!$AA$5</f>
        <v>1</v>
      </c>
      <c r="S216" s="1402"/>
    </row>
    <row r="217" spans="1:19" x14ac:dyDescent="0.2">
      <c r="A217" s="33">
        <f>+A55</f>
        <v>7</v>
      </c>
      <c r="B217" s="1"/>
      <c r="C217" s="45" t="str">
        <f>+C55</f>
        <v>Description (Output 7)</v>
      </c>
      <c r="D217" s="43">
        <f>+D55</f>
        <v>0</v>
      </c>
      <c r="E217" s="43">
        <f>+E55</f>
        <v>0</v>
      </c>
      <c r="F217" s="148"/>
      <c r="G217" s="149"/>
      <c r="H217" s="149"/>
      <c r="I217" s="149"/>
      <c r="J217" s="149"/>
      <c r="K217" s="149"/>
      <c r="L217" s="184"/>
      <c r="M217" s="184"/>
      <c r="O217" s="1401"/>
      <c r="P217" s="969"/>
      <c r="Q217" s="1384" t="s">
        <v>396</v>
      </c>
      <c r="R217" s="1387">
        <f>+R215/R216</f>
        <v>0</v>
      </c>
      <c r="S217" s="1402"/>
    </row>
    <row r="218" spans="1:19" x14ac:dyDescent="0.2">
      <c r="A218" s="33"/>
      <c r="B218" s="1"/>
      <c r="C218" s="45" t="s">
        <v>120</v>
      </c>
      <c r="D218" s="43"/>
      <c r="E218" s="43"/>
      <c r="F218" s="148">
        <f>SUM(G218:K218)</f>
        <v>0</v>
      </c>
      <c r="G218" s="149">
        <f>' Original Budget Template'!G165</f>
        <v>0</v>
      </c>
      <c r="H218" s="149">
        <f>' Original Budget Template'!H165</f>
        <v>0</v>
      </c>
      <c r="I218" s="149">
        <f>' Original Budget Template'!I165</f>
        <v>0</v>
      </c>
      <c r="J218" s="149">
        <f>' Original Budget Template'!J165</f>
        <v>0</v>
      </c>
      <c r="K218" s="149">
        <f>' Original Budget Template'!K165</f>
        <v>0</v>
      </c>
      <c r="L218" s="184"/>
      <c r="M218" s="184"/>
      <c r="O218" s="1401"/>
      <c r="P218" s="969"/>
      <c r="Q218" s="74"/>
      <c r="R218" s="1385"/>
      <c r="S218" s="1402"/>
    </row>
    <row r="219" spans="1:19" x14ac:dyDescent="0.2">
      <c r="A219" s="33"/>
      <c r="B219" s="1"/>
      <c r="C219" s="45" t="s">
        <v>121</v>
      </c>
      <c r="D219" s="43"/>
      <c r="E219" s="43"/>
      <c r="F219" s="148">
        <f>SUM(G219:K219)</f>
        <v>0</v>
      </c>
      <c r="G219" s="718">
        <f>IF(ISERROR(SUMIF($B$55:$B$61,1,$K$55:$K$61)/$AA$3),0,(SUMIF($B$55:$B$61,1,$K$55:$K$61)/$AA$3))+IF(ISERROR(SUMIF($B$55:$B$61,2,$K$55:$K$61)/$AA$5),0,(SUMIF($B$55:$B$61,2,$K$55:$K$61)/$AA$5))</f>
        <v>0</v>
      </c>
      <c r="H219" s="718">
        <f>IF(ISERROR(SUMIF($B$55:$B$61,1,$S$55:$AA$61)/$AA$3),0,(SUMIF($B$55:$B$61,1,$S$55:$AA$61)/$AA$3))+IF(ISERROR(SUMIF($B$55:$B$61,2,$S$55:$AA$61)/$AA$5),0,(SUMIF($B$55:$B$61,2,$S$55:$AA$61)/$AA$5))</f>
        <v>0</v>
      </c>
      <c r="I219" s="718">
        <f>IF(ISERROR(SUMIF($B$55:$B$61,1,$AE$55:$AE$61)/$AA$3),0,(SUMIF($B$55:$B$61,1,$AE$55:$AE$61)/$AA$3))+IF(ISERROR(SUMIF($B$55:$B$61,2,$AE$55:$AE$61)/$AA$5),0,(SUMIF($B$55:$B$61,2,$AE$55:$AE$61)/$AA$5))</f>
        <v>0</v>
      </c>
      <c r="J219" s="718">
        <f>IF(ISERROR(SUMIF($B$55:$B$61,1,$AN$55:$AN$61)/$AA$3),0,(SUMIF($B$55:$B$61,1,$AN$55:$AN$61)/$AA$3))+IF(ISERROR(SUMIF($B$55:$B$61,2,$AN$55:$AN$61)/$AA$5),0,(SUMIF($B$55:$B$61,2,$AN$55:$AN$61)/$AA$5))</f>
        <v>0</v>
      </c>
      <c r="K219" s="718">
        <f>IF(ISERROR(SUMIF($B$55:$B$61,1,$AW$55:$AW$61)/$AA$3),0,(SUMIF($B$55:$B$61,1,$AW$55:$AW$61)/$AA$3))+IF(ISERROR(SUMIF($B$55:$B$61,2,$AW$55:$AW$61)/$AA$5),0,(SUMIF($B$55:$B$61,2,$AW$55:$AW$61)/$AA$5))</f>
        <v>0</v>
      </c>
      <c r="L219" s="184"/>
      <c r="M219" s="184"/>
      <c r="O219" s="1401"/>
      <c r="P219" s="972" t="s">
        <v>397</v>
      </c>
      <c r="Q219" s="1389"/>
      <c r="R219" s="1392">
        <f>+R217+R213-R186</f>
        <v>0</v>
      </c>
      <c r="S219" s="1402"/>
    </row>
    <row r="220" spans="1:19" x14ac:dyDescent="0.2">
      <c r="A220" s="33"/>
      <c r="B220" s="1"/>
      <c r="C220" s="1244" t="s">
        <v>122</v>
      </c>
      <c r="D220" s="43"/>
      <c r="E220" s="43"/>
      <c r="F220" s="148">
        <f t="shared" ref="F220:K220" si="43">+F219-F218</f>
        <v>0</v>
      </c>
      <c r="G220" s="149">
        <f t="shared" si="43"/>
        <v>0</v>
      </c>
      <c r="H220" s="149">
        <f t="shared" si="43"/>
        <v>0</v>
      </c>
      <c r="I220" s="149">
        <f t="shared" si="43"/>
        <v>0</v>
      </c>
      <c r="J220" s="149">
        <f t="shared" si="43"/>
        <v>0</v>
      </c>
      <c r="K220" s="149">
        <f t="shared" si="43"/>
        <v>0</v>
      </c>
      <c r="L220" s="184"/>
      <c r="M220" s="184"/>
      <c r="O220" s="1404"/>
      <c r="P220" s="1405"/>
      <c r="Q220" s="1405"/>
      <c r="R220" s="1406"/>
      <c r="S220" s="1407"/>
    </row>
    <row r="221" spans="1:19" x14ac:dyDescent="0.2">
      <c r="A221" s="33"/>
      <c r="B221" s="1"/>
      <c r="C221" s="1244" t="s">
        <v>123</v>
      </c>
      <c r="D221" s="43"/>
      <c r="E221" s="43"/>
      <c r="F221" s="171">
        <f t="shared" ref="F221:K221" si="44">IF(F218=0,0,F220/F218)</f>
        <v>0</v>
      </c>
      <c r="G221" s="1352">
        <f t="shared" si="44"/>
        <v>0</v>
      </c>
      <c r="H221" s="1352">
        <f t="shared" si="44"/>
        <v>0</v>
      </c>
      <c r="I221" s="1352">
        <f t="shared" si="44"/>
        <v>0</v>
      </c>
      <c r="J221" s="1352">
        <f t="shared" si="44"/>
        <v>0</v>
      </c>
      <c r="K221" s="1352">
        <f t="shared" si="44"/>
        <v>0</v>
      </c>
      <c r="L221" s="184"/>
      <c r="M221" s="184"/>
    </row>
    <row r="222" spans="1:19" x14ac:dyDescent="0.2">
      <c r="A222" s="33"/>
      <c r="B222" s="1"/>
      <c r="C222" s="45"/>
      <c r="D222" s="43"/>
      <c r="E222" s="43"/>
      <c r="F222" s="148"/>
      <c r="G222" s="149"/>
      <c r="H222" s="149"/>
      <c r="I222" s="149"/>
      <c r="J222" s="149"/>
      <c r="K222" s="149"/>
      <c r="L222" s="184"/>
      <c r="M222" s="184"/>
    </row>
    <row r="223" spans="1:19" x14ac:dyDescent="0.2">
      <c r="A223" s="33">
        <f>+A62</f>
        <v>8</v>
      </c>
      <c r="B223" s="1"/>
      <c r="C223" s="45" t="str">
        <f>+C62</f>
        <v>Description (Output 8)</v>
      </c>
      <c r="D223" s="43">
        <f>+D62</f>
        <v>0</v>
      </c>
      <c r="E223" s="43">
        <f>+E62</f>
        <v>0</v>
      </c>
      <c r="F223" s="148"/>
      <c r="G223" s="149"/>
      <c r="H223" s="149"/>
      <c r="I223" s="149"/>
      <c r="J223" s="149"/>
      <c r="K223" s="149"/>
      <c r="L223" s="184"/>
      <c r="M223" s="184"/>
    </row>
    <row r="224" spans="1:19" x14ac:dyDescent="0.2">
      <c r="A224" s="33"/>
      <c r="B224" s="1"/>
      <c r="C224" s="45" t="s">
        <v>120</v>
      </c>
      <c r="D224" s="43"/>
      <c r="E224" s="43"/>
      <c r="F224" s="148">
        <f>SUM(G224:K224)</f>
        <v>0</v>
      </c>
      <c r="G224" s="149">
        <f>' Original Budget Template'!G167</f>
        <v>0</v>
      </c>
      <c r="H224" s="149">
        <f>' Original Budget Template'!H167</f>
        <v>0</v>
      </c>
      <c r="I224" s="149">
        <f>' Original Budget Template'!I167</f>
        <v>0</v>
      </c>
      <c r="J224" s="149">
        <f>' Original Budget Template'!J167</f>
        <v>0</v>
      </c>
      <c r="K224" s="149">
        <f>' Original Budget Template'!K167</f>
        <v>0</v>
      </c>
      <c r="L224" s="184"/>
      <c r="M224" s="184"/>
    </row>
    <row r="225" spans="1:13" x14ac:dyDescent="0.2">
      <c r="A225" s="33"/>
      <c r="B225" s="1"/>
      <c r="C225" s="45" t="s">
        <v>121</v>
      </c>
      <c r="D225" s="43"/>
      <c r="E225" s="43"/>
      <c r="F225" s="148">
        <f>SUM(G225:K225)</f>
        <v>0</v>
      </c>
      <c r="G225" s="718">
        <f>IF(ISERROR(SUMIF($B$62:$B$68,1,$K$62:$K$68)/$AA$3),0,(SUMIF($B$62:$B$68,1,$K$62:$K$68)/$AA$3))+IF(ISERROR(SUMIF($B$62:$B$68,2,$K$62:$K$68)/$AA$5),0,(SUMIF($B$62:$B$68,2,$K$62:$K$68)/$AA$5))</f>
        <v>0</v>
      </c>
      <c r="H225" s="718">
        <f>IF(ISERROR(SUMIF($B$62:$B$68,1,$S$62:$S$68)/$AA$3),0,(SUMIF($B$62:$B$68,1,$S$62:$S$68)/$AA$3))+IF(ISERROR(SUMIF($B$62:$B$68,2,$S$62:$S$68)/$AA$5),0,(SUMIF($B$62:$B$68,2,$S$62:$S$68)/$AA$5))</f>
        <v>0</v>
      </c>
      <c r="I225" s="718">
        <f>IF(ISERROR(SUMIF($B$62:$B$68,1,$AE$62:$AE$68)/$AA$3),0,(SUMIF($B$62:$B$68,1,$AE$62:$AE$68)/$AA$3))+IF(ISERROR(SUMIF($B$62:$B$68,2,$AE$62:$AE$68)/$AA$5),0,(SUMIF($B$62:$B$68,2,$AE$62:$AE$68)/$AA$5))</f>
        <v>0</v>
      </c>
      <c r="J225" s="718">
        <f>IF(ISERROR(SUMIF($B$62:$B$68,1,$AN$62:$AN$68)/$AA$3),0,(SUMIF($B$62:$B$68,1,$AN$62:$AN$68)/$AA$3))+IF(ISERROR(SUMIF($B$62:$B$68,2,$AN$62:$AN$68)/$AA$5),0,(SUMIF($B$62:$B$68,2,$AN$62:$AN$68)/$AA$5))</f>
        <v>0</v>
      </c>
      <c r="K225" s="718">
        <f>IF(ISERROR(SUMIF($B$62:$B$68,1,$AW$62:$AW$68)/$AA$3),0,(SUMIF($B$62:$B$68,1,$AW$62:$AW$68)/$AA$3))+IF(ISERROR(SUMIF($B$62:$B$68,2,$AW$62:$AW$68)/$AA$5),0,(SUMIF($B$62:$B$68,2,$AW$62:$AW$68)/$AA$5))</f>
        <v>0</v>
      </c>
      <c r="L225" s="184"/>
      <c r="M225" s="184"/>
    </row>
    <row r="226" spans="1:13" x14ac:dyDescent="0.2">
      <c r="A226" s="33"/>
      <c r="B226" s="1"/>
      <c r="C226" s="1244" t="s">
        <v>122</v>
      </c>
      <c r="D226" s="43"/>
      <c r="E226" s="43"/>
      <c r="F226" s="148">
        <f t="shared" ref="F226:K226" si="45">+F225-F224</f>
        <v>0</v>
      </c>
      <c r="G226" s="149">
        <f t="shared" si="45"/>
        <v>0</v>
      </c>
      <c r="H226" s="149">
        <f t="shared" si="45"/>
        <v>0</v>
      </c>
      <c r="I226" s="149">
        <f t="shared" si="45"/>
        <v>0</v>
      </c>
      <c r="J226" s="149">
        <f t="shared" si="45"/>
        <v>0</v>
      </c>
      <c r="K226" s="149">
        <f t="shared" si="45"/>
        <v>0</v>
      </c>
      <c r="L226" s="184"/>
      <c r="M226" s="184"/>
    </row>
    <row r="227" spans="1:13" x14ac:dyDescent="0.2">
      <c r="A227" s="33"/>
      <c r="B227" s="1"/>
      <c r="C227" s="1244" t="s">
        <v>123</v>
      </c>
      <c r="D227" s="43"/>
      <c r="E227" s="43"/>
      <c r="F227" s="171">
        <f t="shared" ref="F227:K227" si="46">IF(F224=0,0,F226/F224)</f>
        <v>0</v>
      </c>
      <c r="G227" s="1352">
        <f t="shared" si="46"/>
        <v>0</v>
      </c>
      <c r="H227" s="1352">
        <f t="shared" si="46"/>
        <v>0</v>
      </c>
      <c r="I227" s="1352">
        <f t="shared" si="46"/>
        <v>0</v>
      </c>
      <c r="J227" s="1352">
        <f t="shared" si="46"/>
        <v>0</v>
      </c>
      <c r="K227" s="1352">
        <f t="shared" si="46"/>
        <v>0</v>
      </c>
      <c r="L227" s="184"/>
      <c r="M227" s="184"/>
    </row>
    <row r="228" spans="1:13" x14ac:dyDescent="0.2">
      <c r="A228" s="33"/>
      <c r="B228" s="1"/>
      <c r="C228" s="45"/>
      <c r="D228" s="43"/>
      <c r="E228" s="43"/>
      <c r="F228" s="148"/>
      <c r="G228" s="149"/>
      <c r="H228" s="149"/>
      <c r="I228" s="149"/>
      <c r="J228" s="149"/>
      <c r="K228" s="149"/>
      <c r="L228" s="184"/>
      <c r="M228" s="184"/>
    </row>
    <row r="229" spans="1:13" x14ac:dyDescent="0.2">
      <c r="A229" s="33">
        <f>+A69</f>
        <v>9</v>
      </c>
      <c r="B229" s="1"/>
      <c r="C229" s="45" t="str">
        <f>+C69</f>
        <v>Description (Output 9)</v>
      </c>
      <c r="D229" s="43">
        <f>+D69</f>
        <v>0</v>
      </c>
      <c r="E229" s="43">
        <f>+E69</f>
        <v>0</v>
      </c>
      <c r="F229" s="148"/>
      <c r="G229" s="149"/>
      <c r="H229" s="149"/>
      <c r="I229" s="149"/>
      <c r="J229" s="149"/>
      <c r="K229" s="149"/>
      <c r="L229" s="184"/>
      <c r="M229" s="184"/>
    </row>
    <row r="230" spans="1:13" x14ac:dyDescent="0.2">
      <c r="A230" s="33"/>
      <c r="B230" s="1"/>
      <c r="C230" s="45" t="s">
        <v>120</v>
      </c>
      <c r="D230" s="43"/>
      <c r="E230" s="43"/>
      <c r="F230" s="148">
        <f>SUM(G230:K230)</f>
        <v>0</v>
      </c>
      <c r="G230" s="149">
        <f>' Original Budget Template'!G169</f>
        <v>0</v>
      </c>
      <c r="H230" s="149">
        <f>' Original Budget Template'!H169</f>
        <v>0</v>
      </c>
      <c r="I230" s="149">
        <f>' Original Budget Template'!I169</f>
        <v>0</v>
      </c>
      <c r="J230" s="149">
        <f>' Original Budget Template'!J169</f>
        <v>0</v>
      </c>
      <c r="K230" s="149">
        <f>' Original Budget Template'!K169</f>
        <v>0</v>
      </c>
      <c r="L230" s="184"/>
      <c r="M230" s="184"/>
    </row>
    <row r="231" spans="1:13" x14ac:dyDescent="0.2">
      <c r="A231" s="33"/>
      <c r="B231" s="1"/>
      <c r="C231" s="45" t="s">
        <v>121</v>
      </c>
      <c r="D231" s="43"/>
      <c r="E231" s="43"/>
      <c r="F231" s="148">
        <f>SUM(G231:K231)</f>
        <v>0</v>
      </c>
      <c r="G231" s="718">
        <f>IF(ISERROR(SUMIF($B$69:$B$75,1,$K$69:$K$75)/$AA$3),0,(SUMIF($B$69:$B$75,1,$K$69:$K$75)/$AA$3))+IF(ISERROR(SUMIF($B$69:$B$75,2,$K$69:$K$75)/$AA$5),0,(SUMIF($B$69:$B$75,2,$K$69:$K$75)/$AA$5))</f>
        <v>0</v>
      </c>
      <c r="H231" s="718">
        <f>IF(ISERROR(SUMIF($B$69:$B$75,1,$S$69:$S$75)/$AA$3),0,(SUMIF($B$69:$B$75,1,$S$69:$S$75)/$AA$3))+IF(ISERROR(SUMIF($B$69:$B$75,2,$S$69:$S$75)/$AA$5),0,(SUMIF($B$69:$B$75,2,$S$69:$S$75)/$AA$5))</f>
        <v>0</v>
      </c>
      <c r="I231" s="718">
        <f>IF(ISERROR(SUMIF($B$69:$B$75,1,$AE$69:$AE$75)/$AA$3),0,(SUMIF($B$69:$B$75,1,$AE$69:$AE$75)/$AA$3))+IF(ISERROR(SUMIF($B$69:$B$75,2,$AE$69:$AE$75)/$AA$5),0,(SUMIF($B$69:$B$75,2,$AE$69:$AE$75)/$AA$5))</f>
        <v>0</v>
      </c>
      <c r="J231" s="718">
        <f>IF(ISERROR(SUMIF($B$69:$B$75,1,$AN$69:$AN$75)/$AA$3),0,(SUMIF($B$69:$B$75,1,$AN$69:$AN$75)/$AA$3))+IF(ISERROR(SUMIF($B$69:$B$75,2,$AN$69:$AN$75)/$AA$5),0,(SUMIF($B$69:$B$75,2,$AN$69:$AN$75)/$AA$5))</f>
        <v>0</v>
      </c>
      <c r="K231" s="718">
        <f>IF(ISERROR(SUMIF($B$69:$B$75,1,$AW$69:$AW$75)/$AA$3),0,(SUMIF($B$69:$B$75,1,$AW$69:$AW$75)/$AA$3))+IF(ISERROR(SUMIF($B$69:$B$75,2,$AW$69:$AW$75)/$AA$5),0,(SUMIF($B$69:$B$75,2,$AW$69:$AW$75)/$AA$5))</f>
        <v>0</v>
      </c>
      <c r="L231" s="184"/>
      <c r="M231" s="184"/>
    </row>
    <row r="232" spans="1:13" x14ac:dyDescent="0.2">
      <c r="A232" s="33"/>
      <c r="B232" s="1"/>
      <c r="C232" s="1244" t="s">
        <v>122</v>
      </c>
      <c r="D232" s="43"/>
      <c r="E232" s="43"/>
      <c r="F232" s="148">
        <f t="shared" ref="F232:K232" si="47">+F231-F230</f>
        <v>0</v>
      </c>
      <c r="G232" s="149">
        <f t="shared" si="47"/>
        <v>0</v>
      </c>
      <c r="H232" s="149">
        <f t="shared" si="47"/>
        <v>0</v>
      </c>
      <c r="I232" s="149">
        <f t="shared" si="47"/>
        <v>0</v>
      </c>
      <c r="J232" s="149">
        <f t="shared" si="47"/>
        <v>0</v>
      </c>
      <c r="K232" s="149">
        <f t="shared" si="47"/>
        <v>0</v>
      </c>
      <c r="L232" s="184"/>
      <c r="M232" s="184"/>
    </row>
    <row r="233" spans="1:13" x14ac:dyDescent="0.2">
      <c r="A233" s="33"/>
      <c r="B233" s="1"/>
      <c r="C233" s="1244" t="s">
        <v>123</v>
      </c>
      <c r="D233" s="43"/>
      <c r="E233" s="43"/>
      <c r="F233" s="171">
        <f t="shared" ref="F233:K233" si="48">IF(F230=0,0,F232/F230)</f>
        <v>0</v>
      </c>
      <c r="G233" s="1352">
        <f t="shared" si="48"/>
        <v>0</v>
      </c>
      <c r="H233" s="1352">
        <f t="shared" si="48"/>
        <v>0</v>
      </c>
      <c r="I233" s="1352">
        <f t="shared" si="48"/>
        <v>0</v>
      </c>
      <c r="J233" s="1352">
        <f t="shared" si="48"/>
        <v>0</v>
      </c>
      <c r="K233" s="1352">
        <f t="shared" si="48"/>
        <v>0</v>
      </c>
      <c r="L233" s="184"/>
      <c r="M233" s="184"/>
    </row>
    <row r="234" spans="1:13" x14ac:dyDescent="0.2">
      <c r="A234" s="33"/>
      <c r="B234" s="1"/>
      <c r="C234" s="45"/>
      <c r="D234" s="43"/>
      <c r="E234" s="43"/>
      <c r="F234" s="148"/>
      <c r="G234" s="149"/>
      <c r="H234" s="149"/>
      <c r="I234" s="149"/>
      <c r="J234" s="149"/>
      <c r="K234" s="149"/>
      <c r="L234" s="184"/>
      <c r="M234" s="184"/>
    </row>
    <row r="235" spans="1:13" x14ac:dyDescent="0.2">
      <c r="A235" s="33" t="str">
        <f>+A77</f>
        <v>A</v>
      </c>
      <c r="B235" s="1"/>
      <c r="C235" s="45" t="str">
        <f>+C77</f>
        <v>Direct Output Support Costs</v>
      </c>
      <c r="D235" s="43">
        <f>+D77</f>
        <v>0</v>
      </c>
      <c r="E235" s="43">
        <f>+E77</f>
        <v>0</v>
      </c>
      <c r="F235" s="148"/>
      <c r="G235" s="149"/>
      <c r="H235" s="149"/>
      <c r="I235" s="149"/>
      <c r="J235" s="149"/>
      <c r="K235" s="149"/>
      <c r="L235" s="184"/>
      <c r="M235" s="184"/>
    </row>
    <row r="236" spans="1:13" x14ac:dyDescent="0.2">
      <c r="A236" s="33"/>
      <c r="B236" s="1"/>
      <c r="C236" s="45" t="s">
        <v>120</v>
      </c>
      <c r="D236" s="43"/>
      <c r="E236" s="43"/>
      <c r="F236" s="148">
        <f>SUM(G236:K236)</f>
        <v>0</v>
      </c>
      <c r="G236" s="149">
        <f>' Original Budget Template'!G171</f>
        <v>0</v>
      </c>
      <c r="H236" s="149">
        <f>' Original Budget Template'!H171</f>
        <v>0</v>
      </c>
      <c r="I236" s="149">
        <f>' Original Budget Template'!I171</f>
        <v>0</v>
      </c>
      <c r="J236" s="149">
        <f>' Original Budget Template'!J171</f>
        <v>0</v>
      </c>
      <c r="K236" s="149">
        <f>' Original Budget Template'!K171</f>
        <v>0</v>
      </c>
      <c r="L236" s="184"/>
      <c r="M236" s="184"/>
    </row>
    <row r="237" spans="1:13" x14ac:dyDescent="0.2">
      <c r="A237" s="33"/>
      <c r="B237" s="1"/>
      <c r="C237" s="45" t="s">
        <v>121</v>
      </c>
      <c r="D237" s="43"/>
      <c r="E237" s="43"/>
      <c r="F237" s="148">
        <f>SUM(G237:K237)</f>
        <v>0</v>
      </c>
      <c r="G237" s="718">
        <f>IF(ISERROR(SUMIF($B$77:$B$83,1,$K$77:$K$83)/$AA$3),0,(SUMIF($B$77:$B$83,1,$K$77:$K$83)/$AA$3))+IF(ISERROR(SUMIF($B$77:$B$83,2,$K$77:$K$83)/$AA$5),0,(SUMIF($B$77:$B$83,2,$K$77:$K$83)/$AA$5))</f>
        <v>0</v>
      </c>
      <c r="H237" s="718">
        <f>IF(ISERROR(SUMIF($B$77:$B$83,1,$S$77:$S$83)/$AA$3),0,(SUMIF($B$77:$B$83,1,$S$77:$S$83)/$AA$3))+IF(ISERROR(SUMIF($B$77:$B$83,2,$S$77:$S$83)/$AA$5),0,(SUMIF($B$77:$B$83,2,$S$77:$S$83)/$AA$5))</f>
        <v>0</v>
      </c>
      <c r="I237" s="718">
        <f>IF(ISERROR(SUMIF($B$77:$B$83,1,$AE$77:$AE$83)/$AA$3),0,(SUMIF($B$77:$B$83,1,$AE$77:$AE$83)/$AA$3))+IF(ISERROR(SUMIF($B$77:$B$83,2,$AE$77:$AE$83)/$AA$5),0,(SUMIF($B$77:$B$83,2,$AE$77:$AE$83)/$AA$5))</f>
        <v>0</v>
      </c>
      <c r="J237" s="718">
        <f>IF(ISERROR(SUMIF($B$77:$B$83,1,$AN$77:$AN$83)/$AA$3),0,(SUMIF($B$77:$B$83,1,$AN$77:$AN$83)/$AA$3))+IF(ISERROR(SUMIF($B$77:$B$83,2,$AN$77:$AN$83)/$AA$5),0,(SUMIF($B$77:$B$83,2,$AN$77:$AN$83)/$AA$5))</f>
        <v>0</v>
      </c>
      <c r="K237" s="718">
        <f>IF(ISERROR(SUMIF($B$77:$B$83,1,$AW$77:$AW$83)/$AA$3),0,(SUMIF($B$77:$B$83,1,$AW$77:$AW$83)/$AA$3))+IF(ISERROR(SUMIF($B$77:$B$83,2,$AW$77:$AW$83)/$AA$5),0,(SUMIF($B$77:$B$83,2,$AW$77:$AW$83)/$AA$5))</f>
        <v>0</v>
      </c>
      <c r="L237" s="184"/>
      <c r="M237" s="184"/>
    </row>
    <row r="238" spans="1:13" x14ac:dyDescent="0.2">
      <c r="A238" s="33"/>
      <c r="B238" s="1"/>
      <c r="C238" s="1244" t="s">
        <v>122</v>
      </c>
      <c r="D238" s="43"/>
      <c r="E238" s="43"/>
      <c r="F238" s="148">
        <f t="shared" ref="F238:K238" si="49">+F237-F236</f>
        <v>0</v>
      </c>
      <c r="G238" s="148">
        <f t="shared" si="49"/>
        <v>0</v>
      </c>
      <c r="H238" s="148">
        <f t="shared" si="49"/>
        <v>0</v>
      </c>
      <c r="I238" s="148">
        <f t="shared" si="49"/>
        <v>0</v>
      </c>
      <c r="J238" s="148">
        <f t="shared" si="49"/>
        <v>0</v>
      </c>
      <c r="K238" s="148">
        <f t="shared" si="49"/>
        <v>0</v>
      </c>
      <c r="L238" s="184"/>
      <c r="M238" s="184"/>
    </row>
    <row r="239" spans="1:13" x14ac:dyDescent="0.2">
      <c r="A239" s="33"/>
      <c r="B239" s="1"/>
      <c r="C239" s="1244" t="s">
        <v>123</v>
      </c>
      <c r="D239" s="43"/>
      <c r="E239" s="43"/>
      <c r="F239" s="171">
        <f t="shared" ref="F239:K239" si="50">IF(F236=0,0,F238/F236)</f>
        <v>0</v>
      </c>
      <c r="G239" s="171">
        <f t="shared" si="50"/>
        <v>0</v>
      </c>
      <c r="H239" s="171">
        <f t="shared" si="50"/>
        <v>0</v>
      </c>
      <c r="I239" s="171">
        <f t="shared" si="50"/>
        <v>0</v>
      </c>
      <c r="J239" s="171">
        <f t="shared" si="50"/>
        <v>0</v>
      </c>
      <c r="K239" s="171">
        <f t="shared" si="50"/>
        <v>0</v>
      </c>
      <c r="L239" s="184"/>
      <c r="M239" s="184"/>
    </row>
    <row r="240" spans="1:13" x14ac:dyDescent="0.2">
      <c r="A240" s="33"/>
      <c r="B240" s="1"/>
      <c r="C240" s="45"/>
      <c r="D240" s="43"/>
      <c r="E240" s="43"/>
      <c r="F240" s="148"/>
      <c r="G240" s="148"/>
      <c r="H240" s="148"/>
      <c r="I240" s="148"/>
      <c r="J240" s="148"/>
      <c r="K240" s="148"/>
      <c r="L240" s="184"/>
      <c r="M240" s="184"/>
    </row>
    <row r="241" spans="1:22" x14ac:dyDescent="0.2">
      <c r="A241" s="33" t="str">
        <f>+A89</f>
        <v>B</v>
      </c>
      <c r="B241" s="1"/>
      <c r="C241" s="184" t="s">
        <v>194</v>
      </c>
      <c r="D241" s="43">
        <f>+D89</f>
        <v>0</v>
      </c>
      <c r="E241" s="43">
        <f>+E89</f>
        <v>0</v>
      </c>
      <c r="F241" s="148"/>
      <c r="G241" s="148"/>
      <c r="H241" s="148"/>
      <c r="I241" s="148"/>
      <c r="J241" s="148"/>
      <c r="K241" s="148"/>
      <c r="L241" s="184"/>
      <c r="M241" s="184"/>
    </row>
    <row r="242" spans="1:22" x14ac:dyDescent="0.2">
      <c r="A242" s="33"/>
      <c r="B242" s="1"/>
      <c r="C242" s="45" t="s">
        <v>120</v>
      </c>
      <c r="D242" s="43"/>
      <c r="E242" s="43"/>
      <c r="F242" s="148">
        <f>SUM(G242:K242)</f>
        <v>0</v>
      </c>
      <c r="G242" s="148">
        <f>' Original Budget Template'!G173</f>
        <v>0</v>
      </c>
      <c r="H242" s="148">
        <f>' Original Budget Template'!H173</f>
        <v>0</v>
      </c>
      <c r="I242" s="148">
        <f>' Original Budget Template'!I173</f>
        <v>0</v>
      </c>
      <c r="J242" s="148">
        <f>' Original Budget Template'!J173</f>
        <v>0</v>
      </c>
      <c r="K242" s="148">
        <f>' Original Budget Template'!K173</f>
        <v>0</v>
      </c>
      <c r="L242" s="184"/>
      <c r="M242" s="184"/>
    </row>
    <row r="243" spans="1:22" x14ac:dyDescent="0.2">
      <c r="A243" s="33"/>
      <c r="B243" s="1"/>
      <c r="C243" s="45" t="s">
        <v>121</v>
      </c>
      <c r="D243" s="43"/>
      <c r="E243" s="43"/>
      <c r="F243" s="148">
        <f>SUM(G243:K243)</f>
        <v>0</v>
      </c>
      <c r="G243" s="148">
        <f>+K98</f>
        <v>0</v>
      </c>
      <c r="H243" s="149">
        <f>+S98</f>
        <v>0</v>
      </c>
      <c r="I243" s="149">
        <f>AE98</f>
        <v>0</v>
      </c>
      <c r="J243" s="148">
        <f>AN98</f>
        <v>0</v>
      </c>
      <c r="K243" s="148">
        <f>AW98</f>
        <v>0</v>
      </c>
      <c r="L243" s="184"/>
      <c r="M243" s="184"/>
    </row>
    <row r="244" spans="1:22" x14ac:dyDescent="0.2">
      <c r="A244" s="33"/>
      <c r="B244" s="1"/>
      <c r="C244" s="1244" t="s">
        <v>122</v>
      </c>
      <c r="D244" s="43"/>
      <c r="E244" s="43"/>
      <c r="F244" s="148">
        <f t="shared" ref="F244:K244" si="51">+F243-F242</f>
        <v>0</v>
      </c>
      <c r="G244" s="148">
        <f t="shared" si="51"/>
        <v>0</v>
      </c>
      <c r="H244" s="148">
        <f t="shared" si="51"/>
        <v>0</v>
      </c>
      <c r="I244" s="148">
        <f t="shared" si="51"/>
        <v>0</v>
      </c>
      <c r="J244" s="148">
        <f t="shared" si="51"/>
        <v>0</v>
      </c>
      <c r="K244" s="148">
        <f t="shared" si="51"/>
        <v>0</v>
      </c>
      <c r="L244" s="184"/>
      <c r="M244" s="184"/>
    </row>
    <row r="245" spans="1:22" x14ac:dyDescent="0.2">
      <c r="A245" s="33"/>
      <c r="B245" s="1"/>
      <c r="C245" s="1244" t="s">
        <v>123</v>
      </c>
      <c r="D245" s="43"/>
      <c r="E245" s="43"/>
      <c r="F245" s="171">
        <f t="shared" ref="F245:K245" si="52">IF(F242=0,0,F244/F242)</f>
        <v>0</v>
      </c>
      <c r="G245" s="171">
        <f t="shared" si="52"/>
        <v>0</v>
      </c>
      <c r="H245" s="171">
        <f t="shared" si="52"/>
        <v>0</v>
      </c>
      <c r="I245" s="171">
        <f t="shared" si="52"/>
        <v>0</v>
      </c>
      <c r="J245" s="171">
        <f t="shared" si="52"/>
        <v>0</v>
      </c>
      <c r="K245" s="171">
        <f t="shared" si="52"/>
        <v>0</v>
      </c>
      <c r="L245" s="184"/>
      <c r="M245" s="184"/>
    </row>
    <row r="246" spans="1:22" x14ac:dyDescent="0.2">
      <c r="A246" s="33"/>
      <c r="B246" s="1"/>
      <c r="C246" s="45"/>
      <c r="D246" s="43"/>
      <c r="E246" s="43"/>
      <c r="F246" s="148"/>
      <c r="G246" s="148"/>
      <c r="H246" s="148"/>
      <c r="I246" s="148"/>
      <c r="J246" s="148"/>
      <c r="K246" s="148"/>
      <c r="L246" s="184"/>
      <c r="M246" s="184"/>
    </row>
    <row r="247" spans="1:22" x14ac:dyDescent="0.2">
      <c r="A247" s="33" t="str">
        <f>+A101</f>
        <v>C</v>
      </c>
      <c r="B247" s="1"/>
      <c r="C247" s="184" t="s">
        <v>209</v>
      </c>
      <c r="D247" s="43">
        <f>+D101</f>
        <v>0</v>
      </c>
      <c r="E247" s="43">
        <f>+E101</f>
        <v>0</v>
      </c>
      <c r="F247" s="148"/>
      <c r="G247" s="148"/>
      <c r="H247" s="148"/>
      <c r="I247" s="148"/>
      <c r="J247" s="148"/>
      <c r="K247" s="148"/>
      <c r="L247" s="184"/>
      <c r="M247" s="184"/>
    </row>
    <row r="248" spans="1:22" x14ac:dyDescent="0.2">
      <c r="A248" s="33"/>
      <c r="B248" s="1"/>
      <c r="C248" s="45" t="s">
        <v>120</v>
      </c>
      <c r="D248" s="43"/>
      <c r="E248" s="43"/>
      <c r="F248" s="148">
        <f>SUM(G248:K248)</f>
        <v>0</v>
      </c>
      <c r="G248" s="148">
        <f>' Original Budget Template'!G175</f>
        <v>0</v>
      </c>
      <c r="H248" s="148">
        <f>' Original Budget Template'!H175</f>
        <v>0</v>
      </c>
      <c r="I248" s="148">
        <f>' Original Budget Template'!I175</f>
        <v>0</v>
      </c>
      <c r="J248" s="148">
        <f>' Original Budget Template'!J175</f>
        <v>0</v>
      </c>
      <c r="K248" s="148">
        <f>' Original Budget Template'!K175</f>
        <v>0</v>
      </c>
      <c r="L248" s="184"/>
      <c r="M248" s="184"/>
      <c r="N248" s="167"/>
      <c r="Q248"/>
      <c r="R248" s="59"/>
      <c r="T248"/>
      <c r="V248" s="16"/>
    </row>
    <row r="249" spans="1:22" x14ac:dyDescent="0.2">
      <c r="A249" s="33"/>
      <c r="B249" s="1"/>
      <c r="C249" s="45" t="s">
        <v>121</v>
      </c>
      <c r="D249" s="43"/>
      <c r="E249" s="43"/>
      <c r="F249" s="148">
        <f>SUM(G249:K249)</f>
        <v>0</v>
      </c>
      <c r="G249" s="148">
        <f>+K101</f>
        <v>0</v>
      </c>
      <c r="H249" s="149">
        <f>S101</f>
        <v>0</v>
      </c>
      <c r="I249" s="149">
        <f>AE101</f>
        <v>0</v>
      </c>
      <c r="J249" s="148">
        <f>AN101</f>
        <v>0</v>
      </c>
      <c r="K249" s="148">
        <f>AW101</f>
        <v>0</v>
      </c>
      <c r="L249" s="184"/>
      <c r="M249" s="184"/>
      <c r="N249" s="167"/>
      <c r="Q249"/>
      <c r="R249" s="59"/>
      <c r="T249"/>
      <c r="V249" s="16"/>
    </row>
    <row r="250" spans="1:22" x14ac:dyDescent="0.2">
      <c r="A250" s="33"/>
      <c r="B250" s="1"/>
      <c r="C250" s="1244" t="s">
        <v>122</v>
      </c>
      <c r="D250" s="43"/>
      <c r="E250" s="43"/>
      <c r="F250" s="148">
        <f t="shared" ref="F250:K250" si="53">+F249-F248</f>
        <v>0</v>
      </c>
      <c r="G250" s="148">
        <f t="shared" si="53"/>
        <v>0</v>
      </c>
      <c r="H250" s="148">
        <f t="shared" si="53"/>
        <v>0</v>
      </c>
      <c r="I250" s="148">
        <f t="shared" si="53"/>
        <v>0</v>
      </c>
      <c r="J250" s="148">
        <f t="shared" si="53"/>
        <v>0</v>
      </c>
      <c r="K250" s="148">
        <f t="shared" si="53"/>
        <v>0</v>
      </c>
      <c r="L250" s="184"/>
      <c r="M250" s="184"/>
      <c r="N250" s="167"/>
      <c r="Q250"/>
      <c r="R250" s="59"/>
      <c r="T250"/>
      <c r="V250" s="16"/>
    </row>
    <row r="251" spans="1:22" x14ac:dyDescent="0.2">
      <c r="A251" s="33"/>
      <c r="B251" s="1"/>
      <c r="C251" s="1244" t="s">
        <v>123</v>
      </c>
      <c r="D251" s="43"/>
      <c r="E251" s="43"/>
      <c r="F251" s="171">
        <f t="shared" ref="F251:K251" si="54">IF(F248=0,0,F250/F248)</f>
        <v>0</v>
      </c>
      <c r="G251" s="171">
        <f t="shared" si="54"/>
        <v>0</v>
      </c>
      <c r="H251" s="171">
        <f t="shared" si="54"/>
        <v>0</v>
      </c>
      <c r="I251" s="171">
        <f t="shared" si="54"/>
        <v>0</v>
      </c>
      <c r="J251" s="171">
        <f t="shared" si="54"/>
        <v>0</v>
      </c>
      <c r="K251" s="171">
        <f t="shared" si="54"/>
        <v>0</v>
      </c>
      <c r="L251" s="184"/>
      <c r="M251" s="184"/>
      <c r="N251" s="167"/>
      <c r="Q251"/>
      <c r="R251" s="59"/>
      <c r="T251"/>
      <c r="V251" s="16"/>
    </row>
    <row r="252" spans="1:22" x14ac:dyDescent="0.2">
      <c r="A252" s="33"/>
      <c r="B252" s="1"/>
      <c r="C252" s="45"/>
      <c r="D252" s="43"/>
      <c r="E252" s="43"/>
      <c r="F252" s="148"/>
      <c r="G252" s="148"/>
      <c r="H252" s="148"/>
      <c r="I252" s="148"/>
      <c r="J252" s="148"/>
      <c r="K252" s="148"/>
      <c r="L252" s="184"/>
      <c r="M252" s="184"/>
    </row>
    <row r="253" spans="1:22" x14ac:dyDescent="0.2">
      <c r="A253" s="33"/>
      <c r="B253" s="1"/>
      <c r="C253" s="45" t="s">
        <v>208</v>
      </c>
      <c r="D253" s="43"/>
      <c r="E253" s="43"/>
      <c r="F253" s="148"/>
      <c r="G253" s="148"/>
      <c r="H253" s="148"/>
      <c r="I253" s="148"/>
      <c r="J253" s="148"/>
      <c r="K253" s="148"/>
      <c r="L253" s="184"/>
      <c r="M253" s="184"/>
    </row>
    <row r="254" spans="1:22" x14ac:dyDescent="0.2">
      <c r="A254" s="33"/>
      <c r="B254" s="1"/>
      <c r="C254" s="45" t="s">
        <v>120</v>
      </c>
      <c r="D254" s="43"/>
      <c r="E254" s="43"/>
      <c r="F254" s="148">
        <f>SUM(G254:K254)</f>
        <v>0</v>
      </c>
      <c r="G254" s="148">
        <f>+' Original Budget Template'!L118</f>
        <v>0</v>
      </c>
      <c r="H254" s="148">
        <f>' Original Budget Template'!R118</f>
        <v>0</v>
      </c>
      <c r="I254" s="148">
        <f>' Original Budget Template'!X118</f>
        <v>0</v>
      </c>
      <c r="J254" s="148">
        <f>' Original Budget Template'!AD118</f>
        <v>0</v>
      </c>
      <c r="K254" s="148">
        <f>' Original Budget Template'!AJ118</f>
        <v>0</v>
      </c>
      <c r="L254" s="184"/>
      <c r="M254" s="184"/>
    </row>
    <row r="255" spans="1:22" x14ac:dyDescent="0.2">
      <c r="A255" s="33"/>
      <c r="B255" s="1"/>
      <c r="C255" s="45" t="s">
        <v>121</v>
      </c>
      <c r="D255" s="43"/>
      <c r="E255" s="43"/>
      <c r="F255" s="148">
        <f>SUM(G255:K255)</f>
        <v>0</v>
      </c>
      <c r="G255" s="148">
        <f>+K118</f>
        <v>0</v>
      </c>
      <c r="H255" s="149">
        <f>S118</f>
        <v>0</v>
      </c>
      <c r="I255" s="149">
        <f>AE118</f>
        <v>0</v>
      </c>
      <c r="J255" s="148">
        <f>AN118</f>
        <v>0</v>
      </c>
      <c r="K255" s="148">
        <f>AW118</f>
        <v>0</v>
      </c>
      <c r="L255" s="184"/>
      <c r="M255" s="184"/>
    </row>
    <row r="256" spans="1:22" x14ac:dyDescent="0.2">
      <c r="A256" s="33"/>
      <c r="B256" s="1"/>
      <c r="C256" s="1244" t="s">
        <v>122</v>
      </c>
      <c r="D256" s="43"/>
      <c r="E256" s="43"/>
      <c r="F256" s="148">
        <f t="shared" ref="F256:K256" si="55">+F255-F254</f>
        <v>0</v>
      </c>
      <c r="G256" s="148">
        <f t="shared" si="55"/>
        <v>0</v>
      </c>
      <c r="H256" s="148">
        <f t="shared" si="55"/>
        <v>0</v>
      </c>
      <c r="I256" s="148">
        <f t="shared" si="55"/>
        <v>0</v>
      </c>
      <c r="J256" s="148">
        <f t="shared" si="55"/>
        <v>0</v>
      </c>
      <c r="K256" s="148">
        <f t="shared" si="55"/>
        <v>0</v>
      </c>
      <c r="L256" s="184"/>
      <c r="M256" s="184"/>
    </row>
    <row r="257" spans="1:13" x14ac:dyDescent="0.2">
      <c r="A257" s="33"/>
      <c r="B257" s="1"/>
      <c r="C257" s="1244" t="s">
        <v>123</v>
      </c>
      <c r="D257" s="43"/>
      <c r="E257" s="43"/>
      <c r="F257" s="171">
        <f t="shared" ref="F257:K257" si="56">IF(F254=0,0,F256/F254)</f>
        <v>0</v>
      </c>
      <c r="G257" s="171">
        <f t="shared" si="56"/>
        <v>0</v>
      </c>
      <c r="H257" s="171">
        <f t="shared" si="56"/>
        <v>0</v>
      </c>
      <c r="I257" s="171">
        <f t="shared" si="56"/>
        <v>0</v>
      </c>
      <c r="J257" s="171">
        <f t="shared" si="56"/>
        <v>0</v>
      </c>
      <c r="K257" s="171">
        <f t="shared" si="56"/>
        <v>0</v>
      </c>
      <c r="L257" s="184"/>
      <c r="M257" s="184"/>
    </row>
    <row r="258" spans="1:13" x14ac:dyDescent="0.2">
      <c r="A258" s="33"/>
      <c r="B258" s="1"/>
      <c r="C258" s="45"/>
      <c r="D258" s="43"/>
      <c r="E258" s="43"/>
      <c r="F258" s="148"/>
      <c r="G258" s="148"/>
      <c r="H258" s="148"/>
      <c r="I258" s="148"/>
      <c r="J258" s="148"/>
      <c r="K258" s="148"/>
      <c r="L258" s="184"/>
      <c r="M258" s="184"/>
    </row>
    <row r="259" spans="1:13" x14ac:dyDescent="0.2">
      <c r="A259" s="33"/>
      <c r="B259" s="1"/>
      <c r="C259" s="45"/>
      <c r="D259" s="43"/>
      <c r="E259" s="43"/>
      <c r="F259" s="148"/>
      <c r="G259" s="148"/>
      <c r="H259" s="148"/>
      <c r="I259" s="148"/>
      <c r="J259" s="148"/>
      <c r="K259" s="148"/>
      <c r="L259" s="184"/>
      <c r="M259" s="184"/>
    </row>
    <row r="260" spans="1:13" x14ac:dyDescent="0.2">
      <c r="A260" s="33"/>
      <c r="B260" s="1"/>
      <c r="C260" s="1245" t="s">
        <v>88</v>
      </c>
      <c r="D260" s="170"/>
      <c r="E260" s="175" t="s">
        <v>60</v>
      </c>
      <c r="F260" s="148"/>
      <c r="G260" s="148"/>
      <c r="H260" s="148"/>
      <c r="I260" s="148"/>
      <c r="J260" s="148"/>
      <c r="K260" s="148"/>
      <c r="L260" s="184"/>
      <c r="M260" s="184"/>
    </row>
    <row r="261" spans="1:13" x14ac:dyDescent="0.2">
      <c r="A261" s="33"/>
      <c r="B261" s="1"/>
      <c r="C261" s="1244" t="s">
        <v>120</v>
      </c>
      <c r="D261" s="43"/>
      <c r="E261" s="43"/>
      <c r="F261" s="148">
        <f>SUM(G261:K261)</f>
        <v>0</v>
      </c>
      <c r="G261" s="148">
        <f t="shared" ref="G261:K262" si="57">SUM(G182,G188,G194,G200,G206,G212,G218,G224,G230,G236,G242,G248,-G254)</f>
        <v>0</v>
      </c>
      <c r="H261" s="148">
        <f t="shared" si="57"/>
        <v>0</v>
      </c>
      <c r="I261" s="148">
        <f t="shared" si="57"/>
        <v>0</v>
      </c>
      <c r="J261" s="148">
        <f t="shared" si="57"/>
        <v>0</v>
      </c>
      <c r="K261" s="148">
        <f t="shared" si="57"/>
        <v>0</v>
      </c>
      <c r="L261" s="184"/>
      <c r="M261" s="184"/>
    </row>
    <row r="262" spans="1:13" x14ac:dyDescent="0.2">
      <c r="A262" s="33"/>
      <c r="B262" s="1"/>
      <c r="C262" s="1244" t="s">
        <v>121</v>
      </c>
      <c r="D262" s="43"/>
      <c r="E262" s="43"/>
      <c r="F262" s="148">
        <f>SUM(G262:K262)</f>
        <v>0</v>
      </c>
      <c r="G262" s="148">
        <f t="shared" si="57"/>
        <v>0</v>
      </c>
      <c r="H262" s="148">
        <f t="shared" si="57"/>
        <v>0</v>
      </c>
      <c r="I262" s="148">
        <f t="shared" si="57"/>
        <v>0</v>
      </c>
      <c r="J262" s="148">
        <f t="shared" si="57"/>
        <v>0</v>
      </c>
      <c r="K262" s="148">
        <f t="shared" si="57"/>
        <v>0</v>
      </c>
      <c r="L262" s="184"/>
      <c r="M262" s="184"/>
    </row>
    <row r="263" spans="1:13" x14ac:dyDescent="0.2">
      <c r="A263" s="33"/>
      <c r="B263" s="1"/>
      <c r="C263" s="1244" t="s">
        <v>122</v>
      </c>
      <c r="D263" s="43"/>
      <c r="E263" s="43"/>
      <c r="F263" s="148">
        <f t="shared" ref="F263:K263" si="58">+F262-F261</f>
        <v>0</v>
      </c>
      <c r="G263" s="148">
        <f t="shared" si="58"/>
        <v>0</v>
      </c>
      <c r="H263" s="148">
        <f t="shared" si="58"/>
        <v>0</v>
      </c>
      <c r="I263" s="148">
        <f t="shared" si="58"/>
        <v>0</v>
      </c>
      <c r="J263" s="148">
        <f t="shared" si="58"/>
        <v>0</v>
      </c>
      <c r="K263" s="148">
        <f t="shared" si="58"/>
        <v>0</v>
      </c>
      <c r="L263" s="184"/>
      <c r="M263" s="184"/>
    </row>
    <row r="264" spans="1:13" ht="13.5" thickBot="1" x14ac:dyDescent="0.25">
      <c r="A264" s="168"/>
      <c r="B264" s="1320"/>
      <c r="C264" s="1246" t="s">
        <v>123</v>
      </c>
      <c r="D264" s="169"/>
      <c r="E264" s="169"/>
      <c r="F264" s="172">
        <f t="shared" ref="F264:K264" si="59">IF(F261=0,0,F263/F261)</f>
        <v>0</v>
      </c>
      <c r="G264" s="172">
        <f t="shared" si="59"/>
        <v>0</v>
      </c>
      <c r="H264" s="172">
        <f t="shared" si="59"/>
        <v>0</v>
      </c>
      <c r="I264" s="172">
        <f t="shared" si="59"/>
        <v>0</v>
      </c>
      <c r="J264" s="172">
        <f t="shared" si="59"/>
        <v>0</v>
      </c>
      <c r="K264" s="172">
        <f t="shared" si="59"/>
        <v>0</v>
      </c>
      <c r="L264" s="184"/>
      <c r="M264" s="184"/>
    </row>
    <row r="265" spans="1:13" ht="13.5" thickTop="1" x14ac:dyDescent="0.2">
      <c r="L265" s="184"/>
      <c r="M265" s="184"/>
    </row>
    <row r="266" spans="1:13" x14ac:dyDescent="0.2">
      <c r="L266" s="184"/>
      <c r="M266" s="184"/>
    </row>
    <row r="267" spans="1:13" x14ac:dyDescent="0.2">
      <c r="L267" s="184"/>
      <c r="M267" s="184"/>
    </row>
    <row r="268" spans="1:13" x14ac:dyDescent="0.2">
      <c r="L268" s="184"/>
      <c r="M268" s="184"/>
    </row>
    <row r="269" spans="1:13" x14ac:dyDescent="0.2">
      <c r="L269" s="184"/>
      <c r="M269" s="184"/>
    </row>
    <row r="270" spans="1:13" x14ac:dyDescent="0.2">
      <c r="L270" s="184"/>
      <c r="M270" s="184"/>
    </row>
    <row r="271" spans="1:13" x14ac:dyDescent="0.2">
      <c r="L271" s="184"/>
      <c r="M271" s="184"/>
    </row>
    <row r="272" spans="1:13" x14ac:dyDescent="0.2">
      <c r="L272" s="184"/>
      <c r="M272" s="184"/>
    </row>
    <row r="273" spans="12:13" x14ac:dyDescent="0.2">
      <c r="L273" s="184"/>
      <c r="M273" s="184"/>
    </row>
    <row r="274" spans="12:13" x14ac:dyDescent="0.2">
      <c r="L274" s="184"/>
      <c r="M274" s="184"/>
    </row>
    <row r="275" spans="12:13" x14ac:dyDescent="0.2">
      <c r="L275" s="184"/>
      <c r="M275" s="184"/>
    </row>
    <row r="276" spans="12:13" x14ac:dyDescent="0.2">
      <c r="L276" s="184"/>
      <c r="M276" s="184"/>
    </row>
    <row r="277" spans="12:13" x14ac:dyDescent="0.2">
      <c r="L277" s="184"/>
      <c r="M277" s="184"/>
    </row>
    <row r="278" spans="12:13" x14ac:dyDescent="0.2">
      <c r="L278" s="184"/>
      <c r="M278" s="184"/>
    </row>
    <row r="279" spans="12:13" x14ac:dyDescent="0.2">
      <c r="L279" s="184"/>
      <c r="M279" s="184"/>
    </row>
    <row r="280" spans="12:13" x14ac:dyDescent="0.2">
      <c r="L280" s="184"/>
      <c r="M280" s="184"/>
    </row>
    <row r="281" spans="12:13" x14ac:dyDescent="0.2">
      <c r="L281" s="184"/>
      <c r="M281" s="184"/>
    </row>
    <row r="282" spans="12:13" x14ac:dyDescent="0.2">
      <c r="L282" s="184"/>
      <c r="M282" s="184"/>
    </row>
    <row r="283" spans="12:13" x14ac:dyDescent="0.2">
      <c r="L283" s="184"/>
      <c r="M283" s="184"/>
    </row>
    <row r="284" spans="12:13" x14ac:dyDescent="0.2">
      <c r="L284" s="184"/>
      <c r="M284" s="184"/>
    </row>
    <row r="285" spans="12:13" x14ac:dyDescent="0.2">
      <c r="L285" s="184"/>
      <c r="M285" s="184"/>
    </row>
    <row r="286" spans="12:13" x14ac:dyDescent="0.2">
      <c r="L286" s="184"/>
      <c r="M286" s="184"/>
    </row>
    <row r="287" spans="12:13" x14ac:dyDescent="0.2">
      <c r="L287" s="184"/>
      <c r="M287" s="184"/>
    </row>
  </sheetData>
  <sheetProtection sheet="1" objects="1" scenarios="1" formatCells="0" formatColumns="0" formatRows="0" insertColumns="0" insertRows="0" deleteColumns="0" deleteRows="0"/>
  <mergeCells count="33">
    <mergeCell ref="A174:M174"/>
    <mergeCell ref="Z9:AC9"/>
    <mergeCell ref="C114:D114"/>
    <mergeCell ref="C115:D115"/>
    <mergeCell ref="C116:D116"/>
    <mergeCell ref="C117:D117"/>
    <mergeCell ref="B9:B11"/>
    <mergeCell ref="AR9:AU9"/>
    <mergeCell ref="A9:A11"/>
    <mergeCell ref="C9:C11"/>
    <mergeCell ref="D9:D11"/>
    <mergeCell ref="E9:E11"/>
    <mergeCell ref="F9:F11"/>
    <mergeCell ref="G9:G11"/>
    <mergeCell ref="H9:H11"/>
    <mergeCell ref="I9:I11"/>
    <mergeCell ref="D150:E152"/>
    <mergeCell ref="F150:F152"/>
    <mergeCell ref="G150:G152"/>
    <mergeCell ref="AI9:AL9"/>
    <mergeCell ref="C108:E108"/>
    <mergeCell ref="C109:E109"/>
    <mergeCell ref="E146:G146"/>
    <mergeCell ref="AI3:AK3"/>
    <mergeCell ref="AI5:AK5"/>
    <mergeCell ref="A177:A178"/>
    <mergeCell ref="C177:C178"/>
    <mergeCell ref="D177:D178"/>
    <mergeCell ref="H150:H152"/>
    <mergeCell ref="E177:E178"/>
    <mergeCell ref="F177:F178"/>
    <mergeCell ref="G177:K177"/>
    <mergeCell ref="C150:C152"/>
  </mergeCells>
  <pageMargins left="0.49" right="0.75" top="0.33" bottom="0.23" header="0.27" footer="0.17"/>
  <pageSetup paperSize="8" scale="30" orientation="landscape" r:id="rId1"/>
  <headerFooter alignWithMargins="0">
    <oddFooter>&amp;LTemplate Annual Workplan for outputs-based GFA&amp;R&amp;F</oddFooter>
  </headerFooter>
  <ignoredErrors>
    <ignoredError sqref="C91 A91"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BA266"/>
  <sheetViews>
    <sheetView topLeftCell="A113" zoomScale="70" zoomScaleNormal="70" zoomScaleSheetLayoutView="80" workbookViewId="0">
      <selection activeCell="A113" sqref="A113"/>
    </sheetView>
  </sheetViews>
  <sheetFormatPr defaultRowHeight="12.75" outlineLevelRow="1" x14ac:dyDescent="0.2"/>
  <cols>
    <col min="1" max="1" width="5.28515625" customWidth="1"/>
    <col min="2" max="2" width="3.85546875" customWidth="1"/>
    <col min="3" max="3" width="51" style="46" customWidth="1"/>
    <col min="4" max="4" width="13.42578125" bestFit="1" customWidth="1"/>
    <col min="5" max="5" width="14.7109375" customWidth="1"/>
    <col min="6" max="6" width="13.85546875" customWidth="1"/>
    <col min="7" max="7" width="13.28515625" customWidth="1"/>
    <col min="8" max="8" width="14.7109375" customWidth="1"/>
    <col min="9" max="9" width="13.5703125" customWidth="1"/>
    <col min="10" max="10" width="13.42578125" customWidth="1"/>
    <col min="11" max="11" width="12.85546875" customWidth="1"/>
    <col min="12" max="12" width="11.140625" customWidth="1"/>
    <col min="13" max="13" width="11" customWidth="1"/>
    <col min="14" max="14" width="12.7109375" customWidth="1"/>
    <col min="15" max="15" width="12" customWidth="1"/>
    <col min="16" max="16" width="11" customWidth="1"/>
    <col min="17" max="17" width="12.140625" style="59" customWidth="1"/>
    <col min="18" max="18" width="13.140625" customWidth="1"/>
    <col min="19" max="19" width="12.140625" customWidth="1"/>
    <col min="20" max="21" width="13.85546875" style="16" customWidth="1"/>
    <col min="22" max="22" width="11.28515625" style="285" customWidth="1"/>
    <col min="23" max="23" width="11.7109375" customWidth="1"/>
    <col min="24" max="24" width="17.28515625" customWidth="1"/>
    <col min="25" max="25" width="17.5703125" customWidth="1"/>
    <col min="26" max="26" width="13.140625" customWidth="1"/>
    <col min="27" max="29" width="9.42578125" customWidth="1"/>
    <col min="30" max="30" width="11.28515625" customWidth="1"/>
    <col min="31" max="31" width="11.28515625" style="285" customWidth="1"/>
    <col min="32" max="33" width="16.42578125" customWidth="1"/>
    <col min="34" max="34" width="17.28515625" customWidth="1"/>
    <col min="35" max="35" width="9.5703125" customWidth="1"/>
    <col min="36" max="38" width="9.42578125" customWidth="1"/>
    <col min="39" max="39" width="11.42578125" customWidth="1"/>
    <col min="40" max="40" width="11.28515625" customWidth="1"/>
    <col min="41" max="41" width="9.5703125" customWidth="1"/>
    <col min="42" max="42" width="11.140625" customWidth="1"/>
    <col min="43" max="43" width="17.28515625" customWidth="1"/>
    <col min="44" max="44" width="19.85546875" customWidth="1"/>
    <col min="45" max="48" width="9.42578125" customWidth="1"/>
    <col min="49" max="49" width="11.28515625" customWidth="1"/>
    <col min="50" max="50" width="11.85546875" customWidth="1"/>
    <col min="51" max="52" width="9.28515625" customWidth="1"/>
    <col min="53" max="53" width="19.85546875" customWidth="1"/>
  </cols>
  <sheetData>
    <row r="1" spans="1:49" s="9" customFormat="1" ht="27.75" customHeight="1" x14ac:dyDescent="0.2">
      <c r="C1" s="576" t="s">
        <v>236</v>
      </c>
      <c r="E1" s="10"/>
      <c r="Q1" s="55"/>
      <c r="R1" s="14"/>
      <c r="T1" s="14"/>
      <c r="V1" s="14"/>
      <c r="AE1" s="14"/>
      <c r="AN1" s="14"/>
      <c r="AW1" s="14"/>
    </row>
    <row r="2" spans="1:49" s="9" customFormat="1" ht="11.1" customHeight="1" x14ac:dyDescent="0.2">
      <c r="C2" s="8"/>
      <c r="E2" s="10"/>
      <c r="F2" s="10"/>
      <c r="G2" s="10"/>
      <c r="H2" s="88"/>
      <c r="I2" s="10"/>
      <c r="J2" s="10"/>
      <c r="K2" s="10"/>
      <c r="M2" s="14"/>
      <c r="N2" s="14"/>
      <c r="Q2" s="14"/>
      <c r="R2" s="14"/>
      <c r="S2" s="90"/>
      <c r="V2" s="475"/>
      <c r="W2" s="14"/>
      <c r="X2" s="14"/>
      <c r="AC2" s="14"/>
      <c r="AD2" s="14"/>
      <c r="AE2" s="475"/>
      <c r="AM2" s="104"/>
    </row>
    <row r="3" spans="1:49" s="9" customFormat="1" ht="27.75" customHeight="1" x14ac:dyDescent="0.2">
      <c r="C3" s="185">
        <f>' Original Budget Template'!D3</f>
        <v>0</v>
      </c>
      <c r="E3" s="10"/>
      <c r="Q3" s="48" t="s">
        <v>2</v>
      </c>
      <c r="R3" s="190"/>
      <c r="Z3" s="1261" t="s">
        <v>350</v>
      </c>
      <c r="AA3" s="978">
        <v>1</v>
      </c>
      <c r="AC3" s="1310" t="s">
        <v>354</v>
      </c>
      <c r="AE3" s="14"/>
      <c r="AF3" s="14"/>
      <c r="AG3" s="189">
        <f>+' Original Budget Template'!AG3</f>
        <v>0</v>
      </c>
      <c r="AH3" s="1310" t="s">
        <v>356</v>
      </c>
      <c r="AI3" s="1523"/>
      <c r="AJ3" s="1524"/>
      <c r="AK3" s="1525"/>
      <c r="AN3" s="14"/>
      <c r="AW3" s="14"/>
    </row>
    <row r="4" spans="1:49" s="9" customFormat="1" ht="11.1" customHeight="1" x14ac:dyDescent="0.2">
      <c r="E4" s="10"/>
      <c r="F4" s="10"/>
      <c r="G4" s="10"/>
      <c r="H4" s="88"/>
      <c r="I4" s="10"/>
      <c r="J4" s="10"/>
      <c r="K4" s="10"/>
      <c r="M4" s="14"/>
      <c r="N4" s="14"/>
      <c r="Q4" s="90"/>
      <c r="R4" s="94"/>
      <c r="S4" s="94"/>
      <c r="T4" s="90"/>
      <c r="U4" s="90"/>
      <c r="V4" s="90"/>
      <c r="W4" s="95"/>
      <c r="X4" s="96"/>
      <c r="Y4" s="90"/>
      <c r="Z4" s="90"/>
      <c r="AA4" s="90"/>
      <c r="AB4" s="90"/>
      <c r="AC4" s="94"/>
      <c r="AD4" s="94"/>
      <c r="AE4" s="90"/>
      <c r="AF4" s="90"/>
      <c r="AG4" s="90"/>
      <c r="AH4" s="90"/>
      <c r="AI4" s="90"/>
      <c r="AJ4" s="90"/>
      <c r="AK4" s="90"/>
      <c r="AM4" s="104"/>
    </row>
    <row r="5" spans="1:49" s="9" customFormat="1" ht="27.75" customHeight="1" x14ac:dyDescent="0.2">
      <c r="C5" s="185" t="str">
        <f>IF(' Original Budget Template'!AG5="",' Original Budget Template'!D5&amp;" prepared in "&amp;' Original Budget Template'!AG3,' Original Budget Template'!D5&amp;" prepared in "&amp;' Original Budget Template'!AG3&amp;" and "&amp;' Original Budget Template'!AG5)</f>
        <v xml:space="preserve"> prepared in </v>
      </c>
      <c r="E5" s="10"/>
      <c r="Q5" s="48" t="s">
        <v>3</v>
      </c>
      <c r="R5" s="191"/>
      <c r="T5" s="90"/>
      <c r="U5" s="90"/>
      <c r="V5" s="90"/>
      <c r="W5" s="95"/>
      <c r="X5" s="96"/>
      <c r="Y5" s="90"/>
      <c r="Z5" s="1261" t="s">
        <v>351</v>
      </c>
      <c r="AA5" s="978">
        <v>1</v>
      </c>
      <c r="AB5" s="90"/>
      <c r="AC5" s="1310" t="s">
        <v>355</v>
      </c>
      <c r="AE5" s="14"/>
      <c r="AF5" s="14"/>
      <c r="AG5" s="189">
        <f>+' Original Budget Template'!AG5</f>
        <v>0</v>
      </c>
      <c r="AH5" s="1310" t="s">
        <v>356</v>
      </c>
      <c r="AI5" s="1526"/>
      <c r="AJ5" s="1527"/>
      <c r="AK5" s="1528"/>
      <c r="AN5" s="14"/>
      <c r="AW5" s="14"/>
    </row>
    <row r="6" spans="1:49" s="9" customFormat="1" ht="14.25" customHeight="1" x14ac:dyDescent="0.2">
      <c r="C6" s="1227"/>
      <c r="E6" s="10"/>
      <c r="Q6" s="55"/>
      <c r="R6" s="14"/>
      <c r="T6" s="14"/>
      <c r="V6" s="14"/>
      <c r="AE6" s="14"/>
      <c r="AN6" s="14"/>
      <c r="AW6" s="14"/>
    </row>
    <row r="7" spans="1:49" s="9" customFormat="1" ht="15.75" customHeight="1" thickBot="1" x14ac:dyDescent="0.25">
      <c r="C7" s="1227"/>
      <c r="E7" s="10"/>
      <c r="Q7" s="55"/>
      <c r="R7" s="14"/>
      <c r="T7" s="14"/>
      <c r="V7" s="14"/>
      <c r="AE7" s="14"/>
      <c r="AN7" s="14"/>
      <c r="AW7" s="14"/>
    </row>
    <row r="8" spans="1:49" s="9" customFormat="1" ht="24" customHeight="1" thickBot="1" x14ac:dyDescent="0.25">
      <c r="A8" s="1062" t="s">
        <v>321</v>
      </c>
      <c r="B8" s="1063"/>
      <c r="C8" s="1228"/>
      <c r="D8" s="1063"/>
      <c r="E8" s="1064"/>
      <c r="F8" s="1024" t="s">
        <v>322</v>
      </c>
      <c r="G8" s="1025"/>
      <c r="H8" s="1026"/>
      <c r="I8" s="1027"/>
      <c r="J8" s="1092" t="s">
        <v>323</v>
      </c>
      <c r="K8" s="1093"/>
      <c r="L8" s="1094"/>
      <c r="M8" s="1095"/>
      <c r="N8" s="1095"/>
      <c r="O8" s="1094"/>
      <c r="P8" s="1094"/>
      <c r="Q8" s="1094"/>
      <c r="R8" s="1094"/>
      <c r="S8" s="1094"/>
      <c r="T8" s="1094"/>
      <c r="U8" s="1094"/>
      <c r="V8" s="1094"/>
      <c r="W8" s="1094"/>
      <c r="X8" s="1094"/>
      <c r="Y8" s="1094"/>
      <c r="Z8" s="1094"/>
      <c r="AA8" s="1094"/>
      <c r="AB8" s="1094"/>
      <c r="AC8" s="1151"/>
      <c r="AD8" s="1118" t="s">
        <v>332</v>
      </c>
      <c r="AE8" s="1119"/>
      <c r="AF8" s="1119"/>
      <c r="AG8" s="1119"/>
      <c r="AH8" s="1120"/>
      <c r="AI8" s="1121"/>
      <c r="AJ8" s="1121"/>
      <c r="AK8" s="1159"/>
      <c r="AL8" s="1159"/>
      <c r="AM8" s="1159"/>
      <c r="AN8" s="1159"/>
      <c r="AO8" s="1159"/>
      <c r="AP8" s="1159"/>
      <c r="AQ8" s="1159"/>
      <c r="AR8" s="1159"/>
      <c r="AS8" s="1159"/>
      <c r="AT8" s="1159"/>
      <c r="AU8" s="1160"/>
    </row>
    <row r="9" spans="1:49" ht="12.75" customHeight="1" x14ac:dyDescent="0.2">
      <c r="A9" s="1573" t="s">
        <v>324</v>
      </c>
      <c r="B9" s="1551" t="s">
        <v>353</v>
      </c>
      <c r="C9" s="1574" t="s">
        <v>325</v>
      </c>
      <c r="D9" s="1574" t="s">
        <v>81</v>
      </c>
      <c r="E9" s="1575" t="s">
        <v>82</v>
      </c>
      <c r="F9" s="1576" t="s">
        <v>190</v>
      </c>
      <c r="G9" s="1577" t="s">
        <v>187</v>
      </c>
      <c r="H9" s="1577" t="s">
        <v>189</v>
      </c>
      <c r="I9" s="1578" t="s">
        <v>188</v>
      </c>
      <c r="J9" s="1152" t="s">
        <v>326</v>
      </c>
      <c r="K9" s="979" t="s">
        <v>326</v>
      </c>
      <c r="L9" s="980"/>
      <c r="M9" s="980"/>
      <c r="N9" s="981" t="s">
        <v>54</v>
      </c>
      <c r="O9" s="982" t="s">
        <v>327</v>
      </c>
      <c r="P9" s="980"/>
      <c r="Q9" s="980"/>
      <c r="R9" s="979" t="s">
        <v>328</v>
      </c>
      <c r="S9" s="981"/>
      <c r="T9" s="981"/>
      <c r="U9" s="981"/>
      <c r="V9" s="981"/>
      <c r="W9" s="982" t="s">
        <v>329</v>
      </c>
      <c r="X9" s="981"/>
      <c r="Y9" s="981"/>
      <c r="Z9" s="986"/>
      <c r="AA9" s="987"/>
      <c r="AB9" s="987"/>
      <c r="AC9" s="1165" t="s">
        <v>328</v>
      </c>
      <c r="AD9" s="1582" t="s">
        <v>101</v>
      </c>
      <c r="AE9" s="1569"/>
      <c r="AF9" s="1569"/>
      <c r="AG9" s="1569"/>
      <c r="AH9" s="996" t="s">
        <v>91</v>
      </c>
      <c r="AI9" s="997" t="s">
        <v>91</v>
      </c>
      <c r="AJ9" s="998"/>
      <c r="AK9" s="999"/>
      <c r="AL9" s="996" t="s">
        <v>91</v>
      </c>
      <c r="AM9" s="1568" t="s">
        <v>102</v>
      </c>
      <c r="AN9" s="1569"/>
      <c r="AO9" s="1569"/>
      <c r="AP9" s="1569"/>
      <c r="AQ9" s="996" t="s">
        <v>92</v>
      </c>
      <c r="AR9" s="997" t="s">
        <v>92</v>
      </c>
      <c r="AS9" s="998"/>
      <c r="AT9" s="999"/>
      <c r="AU9" s="1000" t="s">
        <v>92</v>
      </c>
    </row>
    <row r="10" spans="1:49" ht="25.5" customHeight="1" x14ac:dyDescent="0.2">
      <c r="A10" s="1552"/>
      <c r="B10" s="1552"/>
      <c r="C10" s="1550"/>
      <c r="D10" s="1550"/>
      <c r="E10" s="1538"/>
      <c r="F10" s="1540"/>
      <c r="G10" s="1543"/>
      <c r="H10" s="1543"/>
      <c r="I10" s="1545"/>
      <c r="J10" s="1099" t="s">
        <v>330</v>
      </c>
      <c r="K10" s="989" t="s">
        <v>53</v>
      </c>
      <c r="L10" s="990"/>
      <c r="M10" s="990"/>
      <c r="N10" s="989" t="s">
        <v>330</v>
      </c>
      <c r="O10" s="989" t="s">
        <v>53</v>
      </c>
      <c r="P10" s="990"/>
      <c r="Q10" s="990"/>
      <c r="R10" s="989" t="s">
        <v>330</v>
      </c>
      <c r="S10" s="1264" t="s">
        <v>83</v>
      </c>
      <c r="T10" s="1264" t="s">
        <v>84</v>
      </c>
      <c r="U10" s="1264" t="s">
        <v>85</v>
      </c>
      <c r="V10" s="1264" t="s">
        <v>86</v>
      </c>
      <c r="W10" s="989" t="s">
        <v>53</v>
      </c>
      <c r="X10" s="989"/>
      <c r="Y10" s="989"/>
      <c r="Z10" s="990" t="s">
        <v>19</v>
      </c>
      <c r="AA10" s="990" t="s">
        <v>19</v>
      </c>
      <c r="AB10" s="990"/>
      <c r="AC10" s="993"/>
      <c r="AD10" s="1124" t="s">
        <v>83</v>
      </c>
      <c r="AE10" s="1002" t="s">
        <v>84</v>
      </c>
      <c r="AF10" s="1002" t="s">
        <v>85</v>
      </c>
      <c r="AG10" s="1002" t="s">
        <v>86</v>
      </c>
      <c r="AH10" s="1003"/>
      <c r="AI10" s="1004"/>
      <c r="AJ10" s="1005" t="s">
        <v>19</v>
      </c>
      <c r="AK10" s="1005" t="s">
        <v>19</v>
      </c>
      <c r="AL10" s="1003"/>
      <c r="AM10" s="1001" t="s">
        <v>83</v>
      </c>
      <c r="AN10" s="1002" t="s">
        <v>84</v>
      </c>
      <c r="AO10" s="1002" t="s">
        <v>85</v>
      </c>
      <c r="AP10" s="1002" t="s">
        <v>86</v>
      </c>
      <c r="AQ10" s="1003"/>
      <c r="AR10" s="1004"/>
      <c r="AS10" s="1005" t="s">
        <v>19</v>
      </c>
      <c r="AT10" s="1005" t="s">
        <v>19</v>
      </c>
      <c r="AU10" s="1006"/>
    </row>
    <row r="11" spans="1:49" ht="127.5" x14ac:dyDescent="0.2">
      <c r="A11" s="1552"/>
      <c r="B11" s="1552"/>
      <c r="C11" s="1550"/>
      <c r="D11" s="1550"/>
      <c r="E11" s="1538"/>
      <c r="F11" s="1540"/>
      <c r="G11" s="1543"/>
      <c r="H11" s="1543"/>
      <c r="I11" s="1545"/>
      <c r="J11" s="1099" t="s">
        <v>75</v>
      </c>
      <c r="K11" s="989" t="s">
        <v>75</v>
      </c>
      <c r="L11" s="990" t="s">
        <v>23</v>
      </c>
      <c r="M11" s="990" t="s">
        <v>24</v>
      </c>
      <c r="N11" s="989" t="s">
        <v>193</v>
      </c>
      <c r="O11" s="989" t="s">
        <v>75</v>
      </c>
      <c r="P11" s="990" t="s">
        <v>23</v>
      </c>
      <c r="Q11" s="990" t="s">
        <v>24</v>
      </c>
      <c r="R11" s="989" t="s">
        <v>193</v>
      </c>
      <c r="S11" s="1268" t="str">
        <f>+' Original Budget Template'!H11</f>
        <v>July to Sept</v>
      </c>
      <c r="T11" s="1268" t="str">
        <f>+' Original Budget Template'!I11</f>
        <v>Oct to Dec</v>
      </c>
      <c r="U11" s="1268" t="str">
        <f>+' Original Budget Template'!J11</f>
        <v>Jan to Mar</v>
      </c>
      <c r="V11" s="1268" t="str">
        <f>+' Original Budget Template'!K11</f>
        <v>Apr to Jun</v>
      </c>
      <c r="W11" s="1271" t="s">
        <v>75</v>
      </c>
      <c r="X11" s="994" t="s">
        <v>23</v>
      </c>
      <c r="Y11" s="994" t="s">
        <v>24</v>
      </c>
      <c r="Z11" s="995" t="s">
        <v>26</v>
      </c>
      <c r="AA11" s="995" t="s">
        <v>27</v>
      </c>
      <c r="AB11" s="989" t="s">
        <v>331</v>
      </c>
      <c r="AC11" s="993" t="s">
        <v>333</v>
      </c>
      <c r="AD11" s="1225" t="str">
        <f>+' Original Budget Template'!Z11</f>
        <v>July to Sept</v>
      </c>
      <c r="AE11" s="1224" t="str">
        <f>+' Original Budget Template'!AA11</f>
        <v>Oct to Dec</v>
      </c>
      <c r="AF11" s="1224" t="str">
        <f>+' Original Budget Template'!AB11</f>
        <v>Jan to Mar</v>
      </c>
      <c r="AG11" s="1224" t="str">
        <f>+' Original Budget Template'!AC11</f>
        <v>Apr to Jun</v>
      </c>
      <c r="AH11" s="1007" t="s">
        <v>103</v>
      </c>
      <c r="AI11" s="1008" t="s">
        <v>104</v>
      </c>
      <c r="AJ11" s="1009" t="s">
        <v>26</v>
      </c>
      <c r="AK11" s="1009" t="s">
        <v>27</v>
      </c>
      <c r="AL11" s="1003" t="s">
        <v>334</v>
      </c>
      <c r="AM11" s="1226" t="str">
        <f>+AD11</f>
        <v>July to Sept</v>
      </c>
      <c r="AN11" s="1224" t="str">
        <f>+AE11</f>
        <v>Oct to Dec</v>
      </c>
      <c r="AO11" s="1224" t="str">
        <f>+AF11</f>
        <v>Jan to Mar</v>
      </c>
      <c r="AP11" s="1224" t="str">
        <f>+AG11</f>
        <v>Apr to Jun</v>
      </c>
      <c r="AQ11" s="1007" t="s">
        <v>105</v>
      </c>
      <c r="AR11" s="1008" t="s">
        <v>106</v>
      </c>
      <c r="AS11" s="1009" t="s">
        <v>26</v>
      </c>
      <c r="AT11" s="1009" t="s">
        <v>27</v>
      </c>
      <c r="AU11" s="1006" t="s">
        <v>334</v>
      </c>
    </row>
    <row r="12" spans="1:49" ht="14.25" x14ac:dyDescent="0.2">
      <c r="A12" s="885" t="s">
        <v>264</v>
      </c>
      <c r="B12" s="1290"/>
      <c r="C12" s="582" t="s">
        <v>265</v>
      </c>
      <c r="D12" s="6"/>
      <c r="E12" s="1065"/>
      <c r="F12" s="1028"/>
      <c r="G12" s="28"/>
      <c r="H12" s="28"/>
      <c r="I12" s="1029"/>
      <c r="J12" s="1102"/>
      <c r="K12" s="25"/>
      <c r="L12" s="76"/>
      <c r="M12" s="76"/>
      <c r="N12" s="25"/>
      <c r="O12" s="15"/>
      <c r="P12" s="76"/>
      <c r="Q12" s="76"/>
      <c r="R12" s="25"/>
      <c r="S12" s="1265"/>
      <c r="T12" s="1265"/>
      <c r="U12" s="1265"/>
      <c r="V12" s="1265"/>
      <c r="W12" s="25"/>
      <c r="X12" s="76"/>
      <c r="Y12" s="76"/>
      <c r="Z12" s="480"/>
      <c r="AA12" s="480"/>
      <c r="AB12" s="25"/>
      <c r="AC12" s="908"/>
      <c r="AD12" s="1161"/>
      <c r="AE12" s="5"/>
      <c r="AF12" s="5"/>
      <c r="AG12" s="5"/>
      <c r="AH12" s="25"/>
      <c r="AI12" s="15"/>
      <c r="AJ12" s="78"/>
      <c r="AK12" s="78"/>
      <c r="AL12" s="25"/>
      <c r="AM12" s="5"/>
      <c r="AN12" s="5"/>
      <c r="AO12" s="5"/>
      <c r="AP12" s="5"/>
      <c r="AQ12" s="25"/>
      <c r="AR12" s="15"/>
      <c r="AS12" s="480"/>
      <c r="AT12" s="480"/>
      <c r="AU12" s="908"/>
    </row>
    <row r="13" spans="1:49" s="475" customFormat="1" x14ac:dyDescent="0.2">
      <c r="A13" s="909">
        <f>' Original Budget Template'!A13</f>
        <v>1</v>
      </c>
      <c r="B13" s="1311">
        <f>' Original Budget Template'!B13</f>
        <v>2</v>
      </c>
      <c r="C13" s="409" t="str">
        <f>' Original Budget Template'!C13</f>
        <v>Description (Output 1)</v>
      </c>
      <c r="D13" s="410">
        <f>' Original Budget Template'!D13</f>
        <v>0</v>
      </c>
      <c r="E13" s="1066">
        <f>' Original Budget Template'!E13</f>
        <v>0</v>
      </c>
      <c r="F13" s="1030">
        <f>SUM(F14:F19)</f>
        <v>0</v>
      </c>
      <c r="G13" s="464">
        <f>SUM(K13,O13,W13,AI13,AR13)</f>
        <v>0</v>
      </c>
      <c r="H13" s="464">
        <f>' Original Budget Template'!G13</f>
        <v>0</v>
      </c>
      <c r="I13" s="1031">
        <f>SUM(I14:I19)</f>
        <v>0</v>
      </c>
      <c r="J13" s="1030">
        <f>+' Original Budget Template'!L13</f>
        <v>0</v>
      </c>
      <c r="K13" s="464">
        <f>SUM(K15:K19)</f>
        <v>0</v>
      </c>
      <c r="L13" s="465">
        <f>+K13-J13</f>
        <v>0</v>
      </c>
      <c r="M13" s="457">
        <f>IF(ISERROR(L13/J13),0,L13/J13)</f>
        <v>0</v>
      </c>
      <c r="N13" s="354">
        <f>SUM(N15:N18)</f>
        <v>0</v>
      </c>
      <c r="O13" s="354">
        <f>SUM(O15:O18)</f>
        <v>0</v>
      </c>
      <c r="P13" s="465">
        <f>+O13-N13</f>
        <v>0</v>
      </c>
      <c r="Q13" s="457">
        <f>IF(ISERROR(P13/N13),0,P13/N13)</f>
        <v>0</v>
      </c>
      <c r="R13" s="354">
        <f>SUM(R15:R18)</f>
        <v>0</v>
      </c>
      <c r="S13" s="1030">
        <f>SUM(S15:S19)</f>
        <v>0</v>
      </c>
      <c r="T13" s="1030">
        <f>SUM(T15:T19)</f>
        <v>0</v>
      </c>
      <c r="U13" s="1030">
        <f>SUM(U15:U19)</f>
        <v>0</v>
      </c>
      <c r="V13" s="1030">
        <f>SUM(V15:V19)</f>
        <v>0</v>
      </c>
      <c r="W13" s="1030">
        <f>SUM(W15:W19)</f>
        <v>0</v>
      </c>
      <c r="X13" s="465">
        <f>+W13-R13</f>
        <v>0</v>
      </c>
      <c r="Y13" s="457">
        <f>IF(ISERROR(X13/R13),0,X13/R13)</f>
        <v>0</v>
      </c>
      <c r="Z13" s="472">
        <f>IF(ISERROR((+R13+N13+J13)/F13),0,(+R13+N13+J13)/F13)</f>
        <v>0</v>
      </c>
      <c r="AA13" s="472">
        <f>IF(ISERROR((+W13+K13+O13)/G13),0,(+W13+K13+O13)/G13)</f>
        <v>0</v>
      </c>
      <c r="AB13" s="466"/>
      <c r="AC13" s="1154"/>
      <c r="AD13" s="1139">
        <f>SUM(AD15:AD19)</f>
        <v>0</v>
      </c>
      <c r="AE13" s="668">
        <f>SUM(AE15:AE19)</f>
        <v>0</v>
      </c>
      <c r="AF13" s="668">
        <f>SUM(AF15:AF19)</f>
        <v>0</v>
      </c>
      <c r="AG13" s="668">
        <f>SUM(AG15:AG19)</f>
        <v>0</v>
      </c>
      <c r="AH13" s="676">
        <f>+' Original Budget Template'!AD13</f>
        <v>0</v>
      </c>
      <c r="AI13" s="676">
        <f>SUM(AI15:AI18)</f>
        <v>0</v>
      </c>
      <c r="AJ13" s="472">
        <f>IF(ISERROR((+$AH13+$R13+$N13+$J13)/$F13),0,(+$AH13+$R13+$N13+$J13)/$F13)</f>
        <v>0</v>
      </c>
      <c r="AK13" s="472">
        <f>IF(ISERROR((+$AI13+$W13+$O13+$K13)/$G13),0,(+$AI13+$W13+$O13+$K13)/$G13)</f>
        <v>0</v>
      </c>
      <c r="AL13" s="467"/>
      <c r="AM13" s="667">
        <f>SUM(AM15:AM19)</f>
        <v>0</v>
      </c>
      <c r="AN13" s="668">
        <f>SUM(AN15:AN19)</f>
        <v>0</v>
      </c>
      <c r="AO13" s="668">
        <f>SUM(AO15:AO19)</f>
        <v>0</v>
      </c>
      <c r="AP13" s="668">
        <f>SUM(AP15:AP19)</f>
        <v>0</v>
      </c>
      <c r="AQ13" s="676">
        <f>+' Original Budget Template'!AJ13</f>
        <v>0</v>
      </c>
      <c r="AR13" s="676">
        <f>SUM(AR15:AR18)</f>
        <v>0</v>
      </c>
      <c r="AS13" s="472">
        <f>IF(ISERROR((+$AQ13+$AH13+$R13+$N13+$J13)/$F13),0,(+$AQ13+$AH13+$R13+$N13+$J13)/$F13)</f>
        <v>0</v>
      </c>
      <c r="AT13" s="472">
        <f>IF(ISERROR(($AR13+$AI13+$W13+$O13+$K13)/$G13),0,($AR13+$AI13+$W13+$O13+$K13)/$G13)</f>
        <v>0</v>
      </c>
      <c r="AU13" s="910"/>
    </row>
    <row r="14" spans="1:49" ht="38.25" x14ac:dyDescent="0.2">
      <c r="A14" s="911"/>
      <c r="B14" s="1312"/>
      <c r="C14" s="188" t="str">
        <f>' Original Budget Template'!C14</f>
        <v>Under each sub-output, provide a detailed description of what resources will be used to deliver the outputs:</v>
      </c>
      <c r="D14" s="65"/>
      <c r="E14" s="1067"/>
      <c r="F14" s="1032"/>
      <c r="G14" s="436"/>
      <c r="H14" s="436"/>
      <c r="I14" s="1033"/>
      <c r="J14" s="1032"/>
      <c r="K14" s="437"/>
      <c r="L14" s="438"/>
      <c r="M14" s="458"/>
      <c r="N14" s="26"/>
      <c r="O14" s="27"/>
      <c r="P14" s="438"/>
      <c r="Q14" s="458"/>
      <c r="R14" s="26"/>
      <c r="S14" s="437"/>
      <c r="T14" s="437"/>
      <c r="U14" s="437"/>
      <c r="V14" s="437"/>
      <c r="W14" s="1032"/>
      <c r="X14" s="438"/>
      <c r="Y14" s="458"/>
      <c r="Z14" s="469"/>
      <c r="AA14" s="469"/>
      <c r="AB14" s="414"/>
      <c r="AC14" s="1155"/>
      <c r="AD14" s="1127"/>
      <c r="AE14" s="62"/>
      <c r="AF14" s="62"/>
      <c r="AG14" s="62"/>
      <c r="AH14" s="677"/>
      <c r="AI14" s="677"/>
      <c r="AJ14" s="469"/>
      <c r="AK14" s="469"/>
      <c r="AL14" s="481"/>
      <c r="AM14" s="62"/>
      <c r="AN14" s="62"/>
      <c r="AO14" s="62"/>
      <c r="AP14" s="62"/>
      <c r="AQ14" s="677"/>
      <c r="AR14" s="677"/>
      <c r="AS14" s="469"/>
      <c r="AT14" s="469"/>
      <c r="AU14" s="912"/>
    </row>
    <row r="15" spans="1:49" x14ac:dyDescent="0.2">
      <c r="A15" s="913">
        <f>' Original Budget Template'!A15</f>
        <v>1.1000000000000001</v>
      </c>
      <c r="B15" s="4"/>
      <c r="C15" s="11" t="str">
        <f>' Original Budget Template'!C15</f>
        <v>Description - suboutputs/tasks/expense type</v>
      </c>
      <c r="D15" s="22"/>
      <c r="E15" s="1068"/>
      <c r="F15" s="1034">
        <f>+' Original Budget Template'!F15</f>
        <v>0</v>
      </c>
      <c r="G15" s="439">
        <f>SUM(K15,O15,W15,AI15,AR15)</f>
        <v>0</v>
      </c>
      <c r="H15" s="439">
        <f>' Original Budget Template'!G15</f>
        <v>0</v>
      </c>
      <c r="I15" s="1035">
        <f>IF(ISERROR(IF($B$13=1,G15/$AA$3,G15/$AA$5)),0,(IF($B$13=1,G15/$AA$3,G15/$AA$5)))</f>
        <v>0</v>
      </c>
      <c r="J15" s="1034">
        <f>+' Original Budget Template'!L15</f>
        <v>0</v>
      </c>
      <c r="K15" s="536">
        <f>+'Progress Report - Yr 1 &amp; 9 mth'!O15</f>
        <v>0</v>
      </c>
      <c r="L15" s="441">
        <f t="shared" ref="L15:L39" si="0">+K15-J15</f>
        <v>0</v>
      </c>
      <c r="M15" s="459">
        <f>IF(ISERROR(L15/J15),0,L15/J15)</f>
        <v>0</v>
      </c>
      <c r="N15" s="174">
        <f>+'Progress Financial Report -Yr 2'!N15</f>
        <v>0</v>
      </c>
      <c r="O15" s="174">
        <f>+'Progress Financial Report -Yr 2'!S15</f>
        <v>0</v>
      </c>
      <c r="P15" s="441">
        <f>+O15-N15</f>
        <v>0</v>
      </c>
      <c r="Q15" s="459">
        <f>IF(ISERROR(P15/N15),0,P15/N15)</f>
        <v>0</v>
      </c>
      <c r="R15" s="174">
        <f>+'Progress Financial Report -Yr 2'!AE15</f>
        <v>0</v>
      </c>
      <c r="S15" s="440"/>
      <c r="T15" s="440"/>
      <c r="U15" s="440"/>
      <c r="V15" s="440"/>
      <c r="W15" s="1034">
        <f>SUM(S15:V15)</f>
        <v>0</v>
      </c>
      <c r="X15" s="441">
        <f>+W15-R15</f>
        <v>0</v>
      </c>
      <c r="Y15" s="459">
        <f>IF(ISERROR(X15/R15),0,X15/R15)</f>
        <v>0</v>
      </c>
      <c r="Z15" s="469"/>
      <c r="AA15" s="469"/>
      <c r="AB15" s="589"/>
      <c r="AC15" s="914"/>
      <c r="AD15" s="1128">
        <f>+'Progress Financial Report -Yr 2'!AI15</f>
        <v>0</v>
      </c>
      <c r="AE15" s="366">
        <f>+'Progress Financial Report -Yr 2'!AJ15</f>
        <v>0</v>
      </c>
      <c r="AF15" s="366">
        <f>+'Progress Financial Report -Yr 2'!AK15</f>
        <v>0</v>
      </c>
      <c r="AG15" s="366">
        <f>+'Progress Financial Report -Yr 2'!AL15</f>
        <v>0</v>
      </c>
      <c r="AH15" s="678">
        <f>+' Original Budget Template'!AD15</f>
        <v>0</v>
      </c>
      <c r="AI15" s="678">
        <f>SUM(AD15:AG15)</f>
        <v>0</v>
      </c>
      <c r="AJ15" s="469"/>
      <c r="AK15" s="469"/>
      <c r="AL15" s="589"/>
      <c r="AM15" s="366">
        <f>+' Original Budget Template'!AF15</f>
        <v>0</v>
      </c>
      <c r="AN15" s="366">
        <f>+' Original Budget Template'!AG15</f>
        <v>0</v>
      </c>
      <c r="AO15" s="366">
        <f>+' Original Budget Template'!AH15</f>
        <v>0</v>
      </c>
      <c r="AP15" s="366">
        <f>+' Original Budget Template'!AI15</f>
        <v>0</v>
      </c>
      <c r="AQ15" s="678">
        <f>+' Original Budget Template'!AJ15</f>
        <v>0</v>
      </c>
      <c r="AR15" s="678">
        <f>SUM(AM15:AP15)</f>
        <v>0</v>
      </c>
      <c r="AS15" s="469"/>
      <c r="AT15" s="469"/>
      <c r="AU15" s="914"/>
    </row>
    <row r="16" spans="1:49" x14ac:dyDescent="0.2">
      <c r="A16" s="913">
        <f>' Original Budget Template'!A16</f>
        <v>1.2</v>
      </c>
      <c r="B16" s="4"/>
      <c r="C16" s="11" t="str">
        <f>' Original Budget Template'!C16</f>
        <v>Description - suboutputs/tasks/expense type</v>
      </c>
      <c r="D16" s="22"/>
      <c r="E16" s="1068"/>
      <c r="F16" s="1034">
        <f>+' Original Budget Template'!F16</f>
        <v>0</v>
      </c>
      <c r="G16" s="439">
        <f>SUM(K16,O16,W16,AI16,AR16)</f>
        <v>0</v>
      </c>
      <c r="H16" s="439">
        <f>' Original Budget Template'!G16</f>
        <v>0</v>
      </c>
      <c r="I16" s="1035">
        <f>IF(ISERROR(IF($B$13=1,G16/$AA$3,G16/$AA$5)),0,(IF($B$13=1,G16/$AA$3,G16/$AA$5)))</f>
        <v>0</v>
      </c>
      <c r="J16" s="1034">
        <f>+' Original Budget Template'!L16</f>
        <v>0</v>
      </c>
      <c r="K16" s="536">
        <f>+'Progress Report - Yr 1 &amp; 9 mth'!O16</f>
        <v>0</v>
      </c>
      <c r="L16" s="441">
        <f t="shared" si="0"/>
        <v>0</v>
      </c>
      <c r="M16" s="459">
        <f>IF(ISERROR(L16/J16),0,L16/J16)</f>
        <v>0</v>
      </c>
      <c r="N16" s="174">
        <f>+'Progress Financial Report -Yr 2'!N16</f>
        <v>0</v>
      </c>
      <c r="O16" s="174">
        <f>+'Progress Financial Report -Yr 2'!S16</f>
        <v>0</v>
      </c>
      <c r="P16" s="441">
        <f>+O16-N16</f>
        <v>0</v>
      </c>
      <c r="Q16" s="459">
        <f>IF(ISERROR(P16/N16),0,P16/N16)</f>
        <v>0</v>
      </c>
      <c r="R16" s="174">
        <f>+'Progress Financial Report -Yr 2'!AE16</f>
        <v>0</v>
      </c>
      <c r="S16" s="440"/>
      <c r="T16" s="440"/>
      <c r="U16" s="440"/>
      <c r="V16" s="440"/>
      <c r="W16" s="1034">
        <f>SUM(S16:V16)</f>
        <v>0</v>
      </c>
      <c r="X16" s="441">
        <f>+W16-R16</f>
        <v>0</v>
      </c>
      <c r="Y16" s="459">
        <f>IF(ISERROR(X16/R16),0,X16/R16)</f>
        <v>0</v>
      </c>
      <c r="Z16" s="469"/>
      <c r="AA16" s="469"/>
      <c r="AB16" s="589"/>
      <c r="AC16" s="914"/>
      <c r="AD16" s="1128">
        <f>+'Progress Financial Report -Yr 2'!AI16</f>
        <v>0</v>
      </c>
      <c r="AE16" s="366">
        <f>+'Progress Financial Report -Yr 2'!AJ16</f>
        <v>0</v>
      </c>
      <c r="AF16" s="366">
        <f>+'Progress Financial Report -Yr 2'!AK16</f>
        <v>0</v>
      </c>
      <c r="AG16" s="366">
        <f>+'Progress Financial Report -Yr 2'!AL16</f>
        <v>0</v>
      </c>
      <c r="AH16" s="678">
        <f>+' Original Budget Template'!AD16</f>
        <v>0</v>
      </c>
      <c r="AI16" s="678">
        <f>SUM(AD16:AG16)</f>
        <v>0</v>
      </c>
      <c r="AJ16" s="469"/>
      <c r="AK16" s="469"/>
      <c r="AL16" s="589"/>
      <c r="AM16" s="366">
        <f>+' Original Budget Template'!AF16</f>
        <v>0</v>
      </c>
      <c r="AN16" s="366">
        <f>+' Original Budget Template'!AG16</f>
        <v>0</v>
      </c>
      <c r="AO16" s="366">
        <f>+' Original Budget Template'!AH16</f>
        <v>0</v>
      </c>
      <c r="AP16" s="366">
        <f>+' Original Budget Template'!AI16</f>
        <v>0</v>
      </c>
      <c r="AQ16" s="678">
        <f>+' Original Budget Template'!AJ16</f>
        <v>0</v>
      </c>
      <c r="AR16" s="678">
        <f>SUM(AM16:AP16)</f>
        <v>0</v>
      </c>
      <c r="AS16" s="469"/>
      <c r="AT16" s="469"/>
      <c r="AU16" s="914"/>
    </row>
    <row r="17" spans="1:47" x14ac:dyDescent="0.2">
      <c r="A17" s="913">
        <f>' Original Budget Template'!A17</f>
        <v>1.3</v>
      </c>
      <c r="B17" s="4"/>
      <c r="C17" s="11" t="str">
        <f>' Original Budget Template'!C17</f>
        <v>Description - suboutputs/tasks/expense type</v>
      </c>
      <c r="D17" s="22"/>
      <c r="E17" s="1068"/>
      <c r="F17" s="1034">
        <f>+' Original Budget Template'!F17</f>
        <v>0</v>
      </c>
      <c r="G17" s="439">
        <f>SUM(K17,O17,W17,AI17,AR17)</f>
        <v>0</v>
      </c>
      <c r="H17" s="439">
        <f>' Original Budget Template'!G17</f>
        <v>0</v>
      </c>
      <c r="I17" s="1035">
        <f>IF(ISERROR(IF($B$13=1,G17/$AA$3,G17/$AA$5)),0,(IF($B$13=1,G17/$AA$3,G17/$AA$5)))</f>
        <v>0</v>
      </c>
      <c r="J17" s="1034">
        <f>+' Original Budget Template'!L17</f>
        <v>0</v>
      </c>
      <c r="K17" s="536">
        <f>+'Progress Report - Yr 1 &amp; 9 mth'!O17</f>
        <v>0</v>
      </c>
      <c r="L17" s="441">
        <f t="shared" si="0"/>
        <v>0</v>
      </c>
      <c r="M17" s="459">
        <f>IF(ISERROR(L17/J17),0,L17/J17)</f>
        <v>0</v>
      </c>
      <c r="N17" s="174">
        <f>+'Progress Financial Report -Yr 2'!N17</f>
        <v>0</v>
      </c>
      <c r="O17" s="174">
        <f>+'Progress Financial Report -Yr 2'!S17</f>
        <v>0</v>
      </c>
      <c r="P17" s="441">
        <f>+O17-N17</f>
        <v>0</v>
      </c>
      <c r="Q17" s="459">
        <f>IF(ISERROR(P17/N17),0,P17/N17)</f>
        <v>0</v>
      </c>
      <c r="R17" s="174">
        <f>+'Progress Financial Report -Yr 2'!AE17</f>
        <v>0</v>
      </c>
      <c r="S17" s="440"/>
      <c r="T17" s="440"/>
      <c r="U17" s="440"/>
      <c r="V17" s="440"/>
      <c r="W17" s="1034">
        <f>SUM(S17:V17)</f>
        <v>0</v>
      </c>
      <c r="X17" s="441">
        <f>+W17-R17</f>
        <v>0</v>
      </c>
      <c r="Y17" s="459">
        <f>IF(ISERROR(X17/R17),0,X17/R17)</f>
        <v>0</v>
      </c>
      <c r="Z17" s="469"/>
      <c r="AA17" s="469"/>
      <c r="AB17" s="589"/>
      <c r="AC17" s="914"/>
      <c r="AD17" s="1128">
        <f>+'Progress Financial Report -Yr 2'!AI17</f>
        <v>0</v>
      </c>
      <c r="AE17" s="366">
        <f>+'Progress Financial Report -Yr 2'!AJ17</f>
        <v>0</v>
      </c>
      <c r="AF17" s="366">
        <f>+'Progress Financial Report -Yr 2'!AK17</f>
        <v>0</v>
      </c>
      <c r="AG17" s="366">
        <f>+'Progress Financial Report -Yr 2'!AL17</f>
        <v>0</v>
      </c>
      <c r="AH17" s="678">
        <f>+' Original Budget Template'!AD17</f>
        <v>0</v>
      </c>
      <c r="AI17" s="678">
        <f>SUM(AD17:AG17)</f>
        <v>0</v>
      </c>
      <c r="AJ17" s="469"/>
      <c r="AK17" s="469"/>
      <c r="AL17" s="589"/>
      <c r="AM17" s="366">
        <f>+' Original Budget Template'!AF17</f>
        <v>0</v>
      </c>
      <c r="AN17" s="366">
        <f>+' Original Budget Template'!AG17</f>
        <v>0</v>
      </c>
      <c r="AO17" s="366">
        <f>+' Original Budget Template'!AH17</f>
        <v>0</v>
      </c>
      <c r="AP17" s="366">
        <f>+' Original Budget Template'!AI17</f>
        <v>0</v>
      </c>
      <c r="AQ17" s="678">
        <f>+' Original Budget Template'!AJ17</f>
        <v>0</v>
      </c>
      <c r="AR17" s="678">
        <f>SUM(AM17:AP17)</f>
        <v>0</v>
      </c>
      <c r="AS17" s="469"/>
      <c r="AT17" s="469"/>
      <c r="AU17" s="914"/>
    </row>
    <row r="18" spans="1:47" x14ac:dyDescent="0.2">
      <c r="A18" s="913">
        <f>' Original Budget Template'!A18</f>
        <v>1.4</v>
      </c>
      <c r="B18" s="4"/>
      <c r="C18" s="11" t="str">
        <f>' Original Budget Template'!C18</f>
        <v>Description - suboutputs/tasks/expense type</v>
      </c>
      <c r="D18" s="22"/>
      <c r="E18" s="1068"/>
      <c r="F18" s="1034">
        <f>+' Original Budget Template'!F18</f>
        <v>0</v>
      </c>
      <c r="G18" s="439">
        <f>SUM(K18,O18,W18,AI18,AR18)</f>
        <v>0</v>
      </c>
      <c r="H18" s="439">
        <f>' Original Budget Template'!G18</f>
        <v>0</v>
      </c>
      <c r="I18" s="1035">
        <f>IF(ISERROR(IF($B$13=1,G18/$AA$3,G18/$AA$5)),0,(IF($B$13=1,G18/$AA$3,G18/$AA$5)))</f>
        <v>0</v>
      </c>
      <c r="J18" s="1034">
        <f>+' Original Budget Template'!L18</f>
        <v>0</v>
      </c>
      <c r="K18" s="536">
        <f>+'Progress Report - Yr 1 &amp; 9 mth'!O18</f>
        <v>0</v>
      </c>
      <c r="L18" s="441">
        <f t="shared" si="0"/>
        <v>0</v>
      </c>
      <c r="M18" s="459">
        <f>IF(ISERROR(L18/J18),0,L18/J18)</f>
        <v>0</v>
      </c>
      <c r="N18" s="174">
        <f>+'Progress Financial Report -Yr 2'!N18</f>
        <v>0</v>
      </c>
      <c r="O18" s="174">
        <f>+'Progress Financial Report -Yr 2'!S18</f>
        <v>0</v>
      </c>
      <c r="P18" s="441">
        <f>+O18-N18</f>
        <v>0</v>
      </c>
      <c r="Q18" s="459">
        <f>IF(ISERROR(P18/N18),0,P18/N18)</f>
        <v>0</v>
      </c>
      <c r="R18" s="174">
        <f>+'Progress Financial Report -Yr 2'!AE18</f>
        <v>0</v>
      </c>
      <c r="S18" s="440"/>
      <c r="T18" s="440"/>
      <c r="U18" s="440"/>
      <c r="V18" s="440"/>
      <c r="W18" s="1034">
        <f>SUM(S18:V18)</f>
        <v>0</v>
      </c>
      <c r="X18" s="441">
        <f>+W18-R18</f>
        <v>0</v>
      </c>
      <c r="Y18" s="459">
        <f>IF(ISERROR(X18/R18),0,X18/R18)</f>
        <v>0</v>
      </c>
      <c r="Z18" s="469"/>
      <c r="AA18" s="469"/>
      <c r="AB18" s="589"/>
      <c r="AC18" s="914"/>
      <c r="AD18" s="1128">
        <f>+'Progress Financial Report -Yr 2'!AI18</f>
        <v>0</v>
      </c>
      <c r="AE18" s="366">
        <f>+'Progress Financial Report -Yr 2'!AJ18</f>
        <v>0</v>
      </c>
      <c r="AF18" s="366">
        <f>+'Progress Financial Report -Yr 2'!AK18</f>
        <v>0</v>
      </c>
      <c r="AG18" s="366">
        <f>+'Progress Financial Report -Yr 2'!AL18</f>
        <v>0</v>
      </c>
      <c r="AH18" s="678">
        <f>+' Original Budget Template'!AD18</f>
        <v>0</v>
      </c>
      <c r="AI18" s="678">
        <f>SUM(AD18:AG18)</f>
        <v>0</v>
      </c>
      <c r="AJ18" s="469"/>
      <c r="AK18" s="469"/>
      <c r="AL18" s="589"/>
      <c r="AM18" s="366">
        <f>+' Original Budget Template'!AF18</f>
        <v>0</v>
      </c>
      <c r="AN18" s="366">
        <f>+' Original Budget Template'!AG18</f>
        <v>0</v>
      </c>
      <c r="AO18" s="366">
        <f>+' Original Budget Template'!AH18</f>
        <v>0</v>
      </c>
      <c r="AP18" s="366">
        <f>+' Original Budget Template'!AI18</f>
        <v>0</v>
      </c>
      <c r="AQ18" s="678">
        <f>+' Original Budget Template'!AJ18</f>
        <v>0</v>
      </c>
      <c r="AR18" s="678">
        <f>SUM(AM18:AP18)</f>
        <v>0</v>
      </c>
      <c r="AS18" s="469"/>
      <c r="AT18" s="469"/>
      <c r="AU18" s="914"/>
    </row>
    <row r="19" spans="1:47" ht="5.25" customHeight="1" x14ac:dyDescent="0.2">
      <c r="A19" s="915"/>
      <c r="B19" s="64"/>
      <c r="C19" s="66"/>
      <c r="D19" s="22"/>
      <c r="E19" s="1068"/>
      <c r="F19" s="1036"/>
      <c r="G19" s="442"/>
      <c r="H19" s="442"/>
      <c r="I19" s="1037"/>
      <c r="J19" s="1106"/>
      <c r="K19" s="443"/>
      <c r="L19" s="441" t="s">
        <v>62</v>
      </c>
      <c r="M19" s="458" t="s">
        <v>62</v>
      </c>
      <c r="N19" s="26"/>
      <c r="O19" s="26"/>
      <c r="P19" s="441" t="s">
        <v>62</v>
      </c>
      <c r="Q19" s="458" t="s">
        <v>62</v>
      </c>
      <c r="R19" s="26"/>
      <c r="S19" s="443"/>
      <c r="T19" s="443"/>
      <c r="U19" s="443"/>
      <c r="V19" s="443"/>
      <c r="W19" s="1106"/>
      <c r="X19" s="441" t="s">
        <v>62</v>
      </c>
      <c r="Y19" s="458" t="s">
        <v>62</v>
      </c>
      <c r="Z19" s="469"/>
      <c r="AA19" s="469"/>
      <c r="AB19" s="26"/>
      <c r="AC19" s="916"/>
      <c r="AD19" s="1129"/>
      <c r="AE19" s="39"/>
      <c r="AF19" s="39"/>
      <c r="AG19" s="39"/>
      <c r="AH19" s="26"/>
      <c r="AI19" s="26"/>
      <c r="AJ19" s="469"/>
      <c r="AK19" s="469"/>
      <c r="AL19" s="26"/>
      <c r="AM19" s="39"/>
      <c r="AN19" s="39"/>
      <c r="AO19" s="39"/>
      <c r="AP19" s="39"/>
      <c r="AQ19" s="26"/>
      <c r="AR19" s="26"/>
      <c r="AS19" s="469"/>
      <c r="AT19" s="469"/>
      <c r="AU19" s="916"/>
    </row>
    <row r="20" spans="1:47" s="285" customFormat="1" x14ac:dyDescent="0.2">
      <c r="A20" s="917">
        <f>' Original Budget Template'!A20</f>
        <v>2</v>
      </c>
      <c r="B20" s="1311">
        <f>' Original Budget Template'!B20</f>
        <v>1</v>
      </c>
      <c r="C20" s="416" t="str">
        <f>' Original Budget Template'!C20</f>
        <v>Description (Output 2)</v>
      </c>
      <c r="D20" s="417">
        <f>' Original Budget Template'!D20</f>
        <v>0</v>
      </c>
      <c r="E20" s="1069">
        <f>' Original Budget Template'!E20</f>
        <v>0</v>
      </c>
      <c r="F20" s="1030">
        <f>SUM(F21:F26)</f>
        <v>0</v>
      </c>
      <c r="G20" s="434">
        <f>SUM(K20,O20,W20,AI20,AR20)</f>
        <v>0</v>
      </c>
      <c r="H20" s="434">
        <f>' Original Budget Template'!G20</f>
        <v>0</v>
      </c>
      <c r="I20" s="1031">
        <f>SUM(I21:I26)</f>
        <v>0</v>
      </c>
      <c r="J20" s="1038">
        <f>+' Original Budget Template'!L20</f>
        <v>0</v>
      </c>
      <c r="K20" s="434">
        <f>SUM(K22:K26)</f>
        <v>0</v>
      </c>
      <c r="L20" s="435">
        <f>+K20-J20</f>
        <v>0</v>
      </c>
      <c r="M20" s="457">
        <f>IF(ISERROR(L20/J20),0,L20/J20)</f>
        <v>0</v>
      </c>
      <c r="N20" s="418">
        <f>SUM(N22:N25)</f>
        <v>0</v>
      </c>
      <c r="O20" s="384">
        <f>SUM(O22:O25)</f>
        <v>0</v>
      </c>
      <c r="P20" s="435">
        <f>+O20-N20</f>
        <v>0</v>
      </c>
      <c r="Q20" s="457">
        <f>IF(ISERROR(P20/N20),0,P20/N20)</f>
        <v>0</v>
      </c>
      <c r="R20" s="354">
        <f>SUM(R22:R25)</f>
        <v>0</v>
      </c>
      <c r="S20" s="1030">
        <f>SUM(S22:S26)</f>
        <v>0</v>
      </c>
      <c r="T20" s="1030">
        <f>SUM(T22:T26)</f>
        <v>0</v>
      </c>
      <c r="U20" s="1030">
        <f>SUM(U22:U26)</f>
        <v>0</v>
      </c>
      <c r="V20" s="1030">
        <f>SUM(V22:V26)</f>
        <v>0</v>
      </c>
      <c r="W20" s="1030">
        <f>SUM(W22:W26)</f>
        <v>0</v>
      </c>
      <c r="X20" s="435">
        <f>+W20-R20</f>
        <v>0</v>
      </c>
      <c r="Y20" s="457">
        <f>IF(ISERROR(X20/R20),0,X20/R20)</f>
        <v>0</v>
      </c>
      <c r="Z20" s="472">
        <f>IF(ISERROR((+R20+N20+J20)/F20),0,(+R20+N20+J20)/F20)</f>
        <v>0</v>
      </c>
      <c r="AA20" s="472">
        <f>IF(ISERROR((+W20+K20+O20)/G20),0,(+W20+K20+O20)/G20)</f>
        <v>0</v>
      </c>
      <c r="AB20" s="412"/>
      <c r="AC20" s="1156"/>
      <c r="AD20" s="1139">
        <f>SUM(AD22:AD26)</f>
        <v>0</v>
      </c>
      <c r="AE20" s="668">
        <f>SUM(AE22:AE26)</f>
        <v>0</v>
      </c>
      <c r="AF20" s="668">
        <f>SUM(AF22:AF26)</f>
        <v>0</v>
      </c>
      <c r="AG20" s="668">
        <f>SUM(AG22:AG26)</f>
        <v>0</v>
      </c>
      <c r="AH20" s="676">
        <f>+' Original Budget Template'!AD20</f>
        <v>0</v>
      </c>
      <c r="AI20" s="676">
        <f>SUM(AI22:AI25)</f>
        <v>0</v>
      </c>
      <c r="AJ20" s="472">
        <f>IF(ISERROR((+$AH20+$R20+$N20+$J20)/$F20),0,(+$AH20+$R20+$N20+$J20)/$F20)</f>
        <v>0</v>
      </c>
      <c r="AK20" s="472">
        <f>IF(ISERROR((+$AI20+$W20+$O20+$K20)/$G20),0,(+$AI20+$W20+$O20+$K20)/$G20)</f>
        <v>0</v>
      </c>
      <c r="AL20" s="413"/>
      <c r="AM20" s="667">
        <f>SUM(AM22:AM26)</f>
        <v>0</v>
      </c>
      <c r="AN20" s="668">
        <f>SUM(AN22:AN26)</f>
        <v>0</v>
      </c>
      <c r="AO20" s="668">
        <f>SUM(AO22:AO26)</f>
        <v>0</v>
      </c>
      <c r="AP20" s="668">
        <f>SUM(AP22:AP26)</f>
        <v>0</v>
      </c>
      <c r="AQ20" s="676">
        <f>+' Original Budget Template'!AJ20</f>
        <v>0</v>
      </c>
      <c r="AR20" s="676">
        <f>SUM(AR22:AR25)</f>
        <v>0</v>
      </c>
      <c r="AS20" s="472">
        <f>IF(ISERROR((+$AQ20+$AH20+$R20+$N20+$J20)/$F20),0,(+$AQ20+$AH20+$R20+$N20+$J20)/$F20)</f>
        <v>0</v>
      </c>
      <c r="AT20" s="472">
        <f>IF(ISERROR(($AR20+$AI20+$W20+$O20+$K20)/$G20),0,($AR20+$AI20+$W20+$O20+$K20)/$G20)</f>
        <v>0</v>
      </c>
      <c r="AU20" s="918"/>
    </row>
    <row r="21" spans="1:47" ht="38.25" x14ac:dyDescent="0.2">
      <c r="A21" s="911"/>
      <c r="B21" s="1312"/>
      <c r="C21" s="188" t="str">
        <f>' Original Budget Template'!C21</f>
        <v>Under each sub-output, provide a detailed description of what resources will be used to deliver the outputs:</v>
      </c>
      <c r="D21" s="65"/>
      <c r="E21" s="1067"/>
      <c r="F21" s="1032"/>
      <c r="G21" s="436"/>
      <c r="H21" s="436"/>
      <c r="I21" s="1033"/>
      <c r="J21" s="1032"/>
      <c r="K21" s="437"/>
      <c r="L21" s="441"/>
      <c r="M21" s="458"/>
      <c r="N21" s="26"/>
      <c r="O21" s="27"/>
      <c r="P21" s="441"/>
      <c r="Q21" s="458"/>
      <c r="R21" s="26"/>
      <c r="S21" s="437"/>
      <c r="T21" s="437"/>
      <c r="U21" s="437"/>
      <c r="V21" s="437"/>
      <c r="W21" s="1032"/>
      <c r="X21" s="441"/>
      <c r="Y21" s="458"/>
      <c r="Z21" s="469"/>
      <c r="AA21" s="469"/>
      <c r="AB21" s="414"/>
      <c r="AC21" s="1155"/>
      <c r="AD21" s="1127"/>
      <c r="AE21" s="62"/>
      <c r="AF21" s="62"/>
      <c r="AG21" s="62"/>
      <c r="AH21" s="677"/>
      <c r="AI21" s="677"/>
      <c r="AJ21" s="469"/>
      <c r="AK21" s="469"/>
      <c r="AL21" s="481"/>
      <c r="AM21" s="62"/>
      <c r="AN21" s="62"/>
      <c r="AO21" s="62"/>
      <c r="AP21" s="62"/>
      <c r="AQ21" s="677"/>
      <c r="AR21" s="677"/>
      <c r="AS21" s="469"/>
      <c r="AT21" s="469"/>
      <c r="AU21" s="912"/>
    </row>
    <row r="22" spans="1:47" x14ac:dyDescent="0.2">
      <c r="A22" s="913">
        <f>' Original Budget Template'!A22</f>
        <v>2.1</v>
      </c>
      <c r="B22" s="4"/>
      <c r="C22" s="11" t="str">
        <f>' Original Budget Template'!C22</f>
        <v>Description - suboutputs/tasks/expense type</v>
      </c>
      <c r="D22" s="22"/>
      <c r="E22" s="1068"/>
      <c r="F22" s="1034">
        <f>+' Original Budget Template'!F22</f>
        <v>0</v>
      </c>
      <c r="G22" s="439">
        <f>SUM(K22,O22,W22,AI22,AR22)</f>
        <v>0</v>
      </c>
      <c r="H22" s="439">
        <f>' Original Budget Template'!G22</f>
        <v>0</v>
      </c>
      <c r="I22" s="1035">
        <f>IF(ISERROR(IF($B$20=1,G22/$AA$3,G22/$AA$5)),0,(IF($B$20=1,G22/$AA$3,G22/$AA$5)))</f>
        <v>0</v>
      </c>
      <c r="J22" s="1034">
        <f>+' Original Budget Template'!L22</f>
        <v>0</v>
      </c>
      <c r="K22" s="536">
        <f>+'Progress Report - Yr 1 &amp; 9 mth'!O22</f>
        <v>0</v>
      </c>
      <c r="L22" s="441">
        <f t="shared" si="0"/>
        <v>0</v>
      </c>
      <c r="M22" s="459">
        <f>IF(ISERROR(L22/J22),0,L22/J22)</f>
        <v>0</v>
      </c>
      <c r="N22" s="174">
        <f>+'Progress Financial Report -Yr 2'!N22</f>
        <v>0</v>
      </c>
      <c r="O22" s="174">
        <f>+'Progress Financial Report -Yr 2'!S22</f>
        <v>0</v>
      </c>
      <c r="P22" s="441">
        <f>+O22-N22</f>
        <v>0</v>
      </c>
      <c r="Q22" s="459">
        <f>IF(ISERROR(P22/N22),0,P22/N22)</f>
        <v>0</v>
      </c>
      <c r="R22" s="174">
        <f>+'Progress Financial Report -Yr 2'!AE22</f>
        <v>0</v>
      </c>
      <c r="S22" s="440"/>
      <c r="T22" s="440"/>
      <c r="U22" s="440"/>
      <c r="V22" s="440"/>
      <c r="W22" s="1034">
        <f>SUM(S22:V22)</f>
        <v>0</v>
      </c>
      <c r="X22" s="441">
        <f>+W22-R22</f>
        <v>0</v>
      </c>
      <c r="Y22" s="459">
        <f>IF(ISERROR(X22/R22),0,X22/R22)</f>
        <v>0</v>
      </c>
      <c r="Z22" s="469"/>
      <c r="AA22" s="469"/>
      <c r="AB22" s="590"/>
      <c r="AC22" s="1157"/>
      <c r="AD22" s="1128">
        <f>+'Progress Financial Report -Yr 2'!AI22</f>
        <v>0</v>
      </c>
      <c r="AE22" s="366">
        <f>+'Progress Financial Report -Yr 2'!AJ22</f>
        <v>0</v>
      </c>
      <c r="AF22" s="366">
        <f>+'Progress Financial Report -Yr 2'!AK22</f>
        <v>0</v>
      </c>
      <c r="AG22" s="366">
        <f>+'Progress Financial Report -Yr 2'!AL22</f>
        <v>0</v>
      </c>
      <c r="AH22" s="678">
        <f>+' Original Budget Template'!AD22</f>
        <v>0</v>
      </c>
      <c r="AI22" s="678">
        <f>SUM(AD22:AG22)</f>
        <v>0</v>
      </c>
      <c r="AJ22" s="469"/>
      <c r="AK22" s="469"/>
      <c r="AL22" s="589"/>
      <c r="AM22" s="366">
        <f>+' Original Budget Template'!AF22</f>
        <v>0</v>
      </c>
      <c r="AN22" s="366">
        <f>+' Original Budget Template'!AG22</f>
        <v>0</v>
      </c>
      <c r="AO22" s="366">
        <f>+' Original Budget Template'!AH22</f>
        <v>0</v>
      </c>
      <c r="AP22" s="366">
        <f>+' Original Budget Template'!AI22</f>
        <v>0</v>
      </c>
      <c r="AQ22" s="678">
        <f>+' Original Budget Template'!AJ22</f>
        <v>0</v>
      </c>
      <c r="AR22" s="678">
        <f>SUM(AM22:AP22)</f>
        <v>0</v>
      </c>
      <c r="AS22" s="469"/>
      <c r="AT22" s="469"/>
      <c r="AU22" s="914"/>
    </row>
    <row r="23" spans="1:47" x14ac:dyDescent="0.2">
      <c r="A23" s="913">
        <f>' Original Budget Template'!A23</f>
        <v>2.2000000000000002</v>
      </c>
      <c r="B23" s="4"/>
      <c r="C23" s="11" t="str">
        <f>' Original Budget Template'!C23</f>
        <v>Description - suboutputs/tasks/expense type</v>
      </c>
      <c r="D23" s="22"/>
      <c r="E23" s="1068"/>
      <c r="F23" s="1034">
        <f>+' Original Budget Template'!F23</f>
        <v>0</v>
      </c>
      <c r="G23" s="439">
        <f>SUM(K23,O23,W23,AI23,AR23)</f>
        <v>0</v>
      </c>
      <c r="H23" s="439">
        <f>' Original Budget Template'!G23</f>
        <v>0</v>
      </c>
      <c r="I23" s="1035">
        <f>IF(ISERROR(IF($B$20=1,G23/$AA$3,G23/$AA$5)),0,(IF($B$20=1,G23/$AA$3,G23/$AA$5)))</f>
        <v>0</v>
      </c>
      <c r="J23" s="1034">
        <f>+' Original Budget Template'!L23</f>
        <v>0</v>
      </c>
      <c r="K23" s="536">
        <f>+'Progress Report - Yr 1 &amp; 9 mth'!O23</f>
        <v>0</v>
      </c>
      <c r="L23" s="441">
        <f t="shared" si="0"/>
        <v>0</v>
      </c>
      <c r="M23" s="459">
        <f>IF(ISERROR(L23/J23),0,L23/J23)</f>
        <v>0</v>
      </c>
      <c r="N23" s="174">
        <f>+'Progress Financial Report -Yr 2'!N23</f>
        <v>0</v>
      </c>
      <c r="O23" s="174">
        <f>+'Progress Financial Report -Yr 2'!S23</f>
        <v>0</v>
      </c>
      <c r="P23" s="441">
        <f>+O23-N23</f>
        <v>0</v>
      </c>
      <c r="Q23" s="459">
        <f>IF(ISERROR(P23/N23),0,P23/N23)</f>
        <v>0</v>
      </c>
      <c r="R23" s="174">
        <f>+'Progress Financial Report -Yr 2'!AE23</f>
        <v>0</v>
      </c>
      <c r="S23" s="440"/>
      <c r="T23" s="440"/>
      <c r="U23" s="440"/>
      <c r="V23" s="440"/>
      <c r="W23" s="1034">
        <f>SUM(S23:V23)</f>
        <v>0</v>
      </c>
      <c r="X23" s="441">
        <f>+W23-R23</f>
        <v>0</v>
      </c>
      <c r="Y23" s="459">
        <f>IF(ISERROR(X23/R23),0,X23/R23)</f>
        <v>0</v>
      </c>
      <c r="Z23" s="469"/>
      <c r="AA23" s="469"/>
      <c r="AB23" s="590"/>
      <c r="AC23" s="1157"/>
      <c r="AD23" s="1128">
        <f>+'Progress Financial Report -Yr 2'!AI23</f>
        <v>0</v>
      </c>
      <c r="AE23" s="366">
        <f>+'Progress Financial Report -Yr 2'!AJ23</f>
        <v>0</v>
      </c>
      <c r="AF23" s="366">
        <f>+'Progress Financial Report -Yr 2'!AK23</f>
        <v>0</v>
      </c>
      <c r="AG23" s="366">
        <f>+'Progress Financial Report -Yr 2'!AL23</f>
        <v>0</v>
      </c>
      <c r="AH23" s="678">
        <f>+' Original Budget Template'!AD23</f>
        <v>0</v>
      </c>
      <c r="AI23" s="678">
        <f>SUM(AD23:AG23)</f>
        <v>0</v>
      </c>
      <c r="AJ23" s="469"/>
      <c r="AK23" s="469"/>
      <c r="AL23" s="589"/>
      <c r="AM23" s="366">
        <f>+' Original Budget Template'!AF23</f>
        <v>0</v>
      </c>
      <c r="AN23" s="366">
        <f>+' Original Budget Template'!AG23</f>
        <v>0</v>
      </c>
      <c r="AO23" s="366">
        <f>+' Original Budget Template'!AH23</f>
        <v>0</v>
      </c>
      <c r="AP23" s="366">
        <f>+' Original Budget Template'!AI23</f>
        <v>0</v>
      </c>
      <c r="AQ23" s="678">
        <f>+' Original Budget Template'!AJ23</f>
        <v>0</v>
      </c>
      <c r="AR23" s="678">
        <f>SUM(AM23:AP23)</f>
        <v>0</v>
      </c>
      <c r="AS23" s="469"/>
      <c r="AT23" s="469"/>
      <c r="AU23" s="914"/>
    </row>
    <row r="24" spans="1:47" x14ac:dyDescent="0.2">
      <c r="A24" s="913">
        <f>' Original Budget Template'!A24</f>
        <v>2.2999999999999998</v>
      </c>
      <c r="B24" s="4"/>
      <c r="C24" s="11" t="str">
        <f>' Original Budget Template'!C24</f>
        <v>Description - suboutputs/tasks/expense type</v>
      </c>
      <c r="D24" s="22"/>
      <c r="E24" s="1068"/>
      <c r="F24" s="1034">
        <f>+' Original Budget Template'!F24</f>
        <v>0</v>
      </c>
      <c r="G24" s="439">
        <f>SUM(K24,O24,W24,AI24,AR24)</f>
        <v>0</v>
      </c>
      <c r="H24" s="439">
        <f>' Original Budget Template'!G24</f>
        <v>0</v>
      </c>
      <c r="I24" s="1035">
        <f>IF(ISERROR(IF($B$20=1,G24/$AA$3,G24/$AA$5)),0,(IF($B$20=1,G24/$AA$3,G24/$AA$5)))</f>
        <v>0</v>
      </c>
      <c r="J24" s="1034">
        <f>+' Original Budget Template'!L24</f>
        <v>0</v>
      </c>
      <c r="K24" s="536">
        <f>+'Progress Report - Yr 1 &amp; 9 mth'!O24</f>
        <v>0</v>
      </c>
      <c r="L24" s="441">
        <f t="shared" si="0"/>
        <v>0</v>
      </c>
      <c r="M24" s="459">
        <f>IF(ISERROR(L24/J24),0,L24/J24)</f>
        <v>0</v>
      </c>
      <c r="N24" s="174">
        <f>+'Progress Financial Report -Yr 2'!N24</f>
        <v>0</v>
      </c>
      <c r="O24" s="174">
        <f>+'Progress Financial Report -Yr 2'!S24</f>
        <v>0</v>
      </c>
      <c r="P24" s="441">
        <f>+O24-N24</f>
        <v>0</v>
      </c>
      <c r="Q24" s="459">
        <f>IF(ISERROR(P24/N24),0,P24/N24)</f>
        <v>0</v>
      </c>
      <c r="R24" s="174">
        <f>+'Progress Financial Report -Yr 2'!AE24</f>
        <v>0</v>
      </c>
      <c r="S24" s="440"/>
      <c r="T24" s="440"/>
      <c r="U24" s="440"/>
      <c r="V24" s="440"/>
      <c r="W24" s="1034">
        <f>SUM(S24:V24)</f>
        <v>0</v>
      </c>
      <c r="X24" s="441">
        <f>+W24-R24</f>
        <v>0</v>
      </c>
      <c r="Y24" s="459">
        <f>IF(ISERROR(X24/R24),0,X24/R24)</f>
        <v>0</v>
      </c>
      <c r="Z24" s="469"/>
      <c r="AA24" s="469"/>
      <c r="AB24" s="590"/>
      <c r="AC24" s="1157"/>
      <c r="AD24" s="1128">
        <f>+'Progress Financial Report -Yr 2'!AI24</f>
        <v>0</v>
      </c>
      <c r="AE24" s="366">
        <f>+'Progress Financial Report -Yr 2'!AJ24</f>
        <v>0</v>
      </c>
      <c r="AF24" s="366">
        <f>+'Progress Financial Report -Yr 2'!AK24</f>
        <v>0</v>
      </c>
      <c r="AG24" s="366">
        <f>+'Progress Financial Report -Yr 2'!AL24</f>
        <v>0</v>
      </c>
      <c r="AH24" s="678">
        <f>+' Original Budget Template'!AD24</f>
        <v>0</v>
      </c>
      <c r="AI24" s="678">
        <f>SUM(AD24:AG24)</f>
        <v>0</v>
      </c>
      <c r="AJ24" s="469"/>
      <c r="AK24" s="469"/>
      <c r="AL24" s="589"/>
      <c r="AM24" s="366">
        <f>+' Original Budget Template'!AF24</f>
        <v>0</v>
      </c>
      <c r="AN24" s="366">
        <f>+' Original Budget Template'!AG24</f>
        <v>0</v>
      </c>
      <c r="AO24" s="366">
        <f>+' Original Budget Template'!AH24</f>
        <v>0</v>
      </c>
      <c r="AP24" s="366">
        <f>+' Original Budget Template'!AI24</f>
        <v>0</v>
      </c>
      <c r="AQ24" s="678">
        <f>+' Original Budget Template'!AJ24</f>
        <v>0</v>
      </c>
      <c r="AR24" s="678">
        <f>SUM(AM24:AP24)</f>
        <v>0</v>
      </c>
      <c r="AS24" s="469"/>
      <c r="AT24" s="469"/>
      <c r="AU24" s="914"/>
    </row>
    <row r="25" spans="1:47" x14ac:dyDescent="0.2">
      <c r="A25" s="913">
        <f>' Original Budget Template'!A25</f>
        <v>2.4</v>
      </c>
      <c r="B25" s="4"/>
      <c r="C25" s="11" t="str">
        <f>' Original Budget Template'!C25</f>
        <v>Description - suboutputs/tasks/expense type</v>
      </c>
      <c r="D25" s="22"/>
      <c r="E25" s="1068"/>
      <c r="F25" s="1034">
        <f>+' Original Budget Template'!F25</f>
        <v>0</v>
      </c>
      <c r="G25" s="439">
        <f>SUM(K25,O25,W25,AI25,AR25)</f>
        <v>0</v>
      </c>
      <c r="H25" s="439">
        <f>' Original Budget Template'!G25</f>
        <v>0</v>
      </c>
      <c r="I25" s="1035">
        <f>IF(ISERROR(IF($B$20=1,G25/$AA$3,G25/$AA$5)),0,(IF($B$20=1,G25/$AA$3,G25/$AA$5)))</f>
        <v>0</v>
      </c>
      <c r="J25" s="1034">
        <f>+' Original Budget Template'!L25</f>
        <v>0</v>
      </c>
      <c r="K25" s="536">
        <f>+'Progress Report - Yr 1 &amp; 9 mth'!O25</f>
        <v>0</v>
      </c>
      <c r="L25" s="441">
        <f t="shared" si="0"/>
        <v>0</v>
      </c>
      <c r="M25" s="459">
        <f>IF(ISERROR(L25/J25),0,L25/J25)</f>
        <v>0</v>
      </c>
      <c r="N25" s="174">
        <f>+'Progress Financial Report -Yr 2'!N25</f>
        <v>0</v>
      </c>
      <c r="O25" s="174">
        <f>+'Progress Financial Report -Yr 2'!S25</f>
        <v>0</v>
      </c>
      <c r="P25" s="441">
        <f>+O25-N25</f>
        <v>0</v>
      </c>
      <c r="Q25" s="459">
        <f>IF(ISERROR(P25/N25),0,P25/N25)</f>
        <v>0</v>
      </c>
      <c r="R25" s="174">
        <f>+'Progress Financial Report -Yr 2'!AE25</f>
        <v>0</v>
      </c>
      <c r="S25" s="440"/>
      <c r="T25" s="440"/>
      <c r="U25" s="440"/>
      <c r="V25" s="440"/>
      <c r="W25" s="1034">
        <f>SUM(S25:V25)</f>
        <v>0</v>
      </c>
      <c r="X25" s="441">
        <f>+W25-R25</f>
        <v>0</v>
      </c>
      <c r="Y25" s="459">
        <f>IF(ISERROR(X25/R25),0,X25/R25)</f>
        <v>0</v>
      </c>
      <c r="Z25" s="469"/>
      <c r="AA25" s="469"/>
      <c r="AB25" s="590"/>
      <c r="AC25" s="1157"/>
      <c r="AD25" s="1128">
        <f>+'Progress Financial Report -Yr 2'!AI25</f>
        <v>0</v>
      </c>
      <c r="AE25" s="366">
        <f>+'Progress Financial Report -Yr 2'!AJ25</f>
        <v>0</v>
      </c>
      <c r="AF25" s="366">
        <f>+'Progress Financial Report -Yr 2'!AK25</f>
        <v>0</v>
      </c>
      <c r="AG25" s="366">
        <f>+'Progress Financial Report -Yr 2'!AL25</f>
        <v>0</v>
      </c>
      <c r="AH25" s="678">
        <f>+' Original Budget Template'!AD25</f>
        <v>0</v>
      </c>
      <c r="AI25" s="678">
        <f>SUM(AD25:AG25)</f>
        <v>0</v>
      </c>
      <c r="AJ25" s="469"/>
      <c r="AK25" s="469"/>
      <c r="AL25" s="589"/>
      <c r="AM25" s="366">
        <f>+' Original Budget Template'!AF25</f>
        <v>0</v>
      </c>
      <c r="AN25" s="366">
        <f>+' Original Budget Template'!AG25</f>
        <v>0</v>
      </c>
      <c r="AO25" s="366">
        <f>+' Original Budget Template'!AH25</f>
        <v>0</v>
      </c>
      <c r="AP25" s="366">
        <f>+' Original Budget Template'!AI25</f>
        <v>0</v>
      </c>
      <c r="AQ25" s="678">
        <f>+' Original Budget Template'!AJ25</f>
        <v>0</v>
      </c>
      <c r="AR25" s="678">
        <f>SUM(AM25:AP25)</f>
        <v>0</v>
      </c>
      <c r="AS25" s="469"/>
      <c r="AT25" s="469"/>
      <c r="AU25" s="914"/>
    </row>
    <row r="26" spans="1:47" ht="5.25" customHeight="1" x14ac:dyDescent="0.2">
      <c r="A26" s="915"/>
      <c r="B26" s="64"/>
      <c r="C26" s="66"/>
      <c r="D26" s="22"/>
      <c r="E26" s="1068"/>
      <c r="F26" s="1036"/>
      <c r="G26" s="442"/>
      <c r="H26" s="442"/>
      <c r="I26" s="1037"/>
      <c r="J26" s="1106"/>
      <c r="K26" s="443"/>
      <c r="L26" s="441" t="s">
        <v>62</v>
      </c>
      <c r="M26" s="458" t="s">
        <v>62</v>
      </c>
      <c r="N26" s="26"/>
      <c r="O26" s="26"/>
      <c r="P26" s="441" t="s">
        <v>62</v>
      </c>
      <c r="Q26" s="458" t="s">
        <v>62</v>
      </c>
      <c r="R26" s="26"/>
      <c r="S26" s="443"/>
      <c r="T26" s="443"/>
      <c r="U26" s="443"/>
      <c r="V26" s="443"/>
      <c r="W26" s="1106"/>
      <c r="X26" s="441" t="s">
        <v>62</v>
      </c>
      <c r="Y26" s="458" t="s">
        <v>62</v>
      </c>
      <c r="Z26" s="469"/>
      <c r="AA26" s="469"/>
      <c r="AB26" s="26"/>
      <c r="AC26" s="916"/>
      <c r="AD26" s="1129"/>
      <c r="AE26" s="39"/>
      <c r="AF26" s="39"/>
      <c r="AG26" s="39"/>
      <c r="AH26" s="26"/>
      <c r="AI26" s="26"/>
      <c r="AJ26" s="469"/>
      <c r="AK26" s="469"/>
      <c r="AL26" s="26"/>
      <c r="AM26" s="39"/>
      <c r="AN26" s="39"/>
      <c r="AO26" s="39"/>
      <c r="AP26" s="39"/>
      <c r="AQ26" s="26"/>
      <c r="AR26" s="26"/>
      <c r="AS26" s="469"/>
      <c r="AT26" s="469"/>
      <c r="AU26" s="916"/>
    </row>
    <row r="27" spans="1:47" x14ac:dyDescent="0.2">
      <c r="A27" s="917">
        <f>' Original Budget Template'!A27</f>
        <v>3</v>
      </c>
      <c r="B27" s="1311">
        <f>' Original Budget Template'!B27</f>
        <v>1</v>
      </c>
      <c r="C27" s="416" t="str">
        <f>' Original Budget Template'!C27</f>
        <v>Description (Output 3)</v>
      </c>
      <c r="D27" s="417">
        <f>' Original Budget Template'!D27</f>
        <v>0</v>
      </c>
      <c r="E27" s="1069">
        <f>' Original Budget Template'!E27</f>
        <v>0</v>
      </c>
      <c r="F27" s="1030">
        <f>SUM(F28:F33)</f>
        <v>0</v>
      </c>
      <c r="G27" s="434">
        <f>SUM(K27,O27,W27,AI27,AR27)</f>
        <v>0</v>
      </c>
      <c r="H27" s="434">
        <f>' Original Budget Template'!G27</f>
        <v>0</v>
      </c>
      <c r="I27" s="1031">
        <f>SUM(I28:I33)</f>
        <v>0</v>
      </c>
      <c r="J27" s="1038">
        <f>+' Original Budget Template'!L27</f>
        <v>0</v>
      </c>
      <c r="K27" s="434">
        <f>SUM(K29:K33)</f>
        <v>0</v>
      </c>
      <c r="L27" s="435">
        <f>+K27-J27</f>
        <v>0</v>
      </c>
      <c r="M27" s="457">
        <f>IF(ISERROR(L27/J27),0,L27/J27)</f>
        <v>0</v>
      </c>
      <c r="N27" s="418">
        <f>SUM(N29:N32)</f>
        <v>0</v>
      </c>
      <c r="O27" s="384">
        <f>SUM(O29:O32)</f>
        <v>0</v>
      </c>
      <c r="P27" s="435">
        <f>+O27-N27</f>
        <v>0</v>
      </c>
      <c r="Q27" s="457">
        <f>IF(ISERROR(P27/N27),0,P27/N27)</f>
        <v>0</v>
      </c>
      <c r="R27" s="354">
        <f>SUM(R29:R32)</f>
        <v>0</v>
      </c>
      <c r="S27" s="1030">
        <f>SUM(S29:S33)</f>
        <v>0</v>
      </c>
      <c r="T27" s="1030">
        <f>SUM(T29:T33)</f>
        <v>0</v>
      </c>
      <c r="U27" s="1030">
        <f>SUM(U29:U33)</f>
        <v>0</v>
      </c>
      <c r="V27" s="1030">
        <f>SUM(V29:V33)</f>
        <v>0</v>
      </c>
      <c r="W27" s="1030">
        <f>SUM(W29:W33)</f>
        <v>0</v>
      </c>
      <c r="X27" s="435">
        <f>+W27-R27</f>
        <v>0</v>
      </c>
      <c r="Y27" s="457">
        <f>IF(ISERROR(X27/R27),0,X27/R27)</f>
        <v>0</v>
      </c>
      <c r="Z27" s="472">
        <f>IF(ISERROR((+R27+N27+J27)/F27),0,(+R27+N27+J27)/F27)</f>
        <v>0</v>
      </c>
      <c r="AA27" s="472">
        <f>IF(ISERROR((+W27+K27+O27)/G27),0,(+W27+K27+O27)/G27)</f>
        <v>0</v>
      </c>
      <c r="AB27" s="412"/>
      <c r="AC27" s="1156"/>
      <c r="AD27" s="1139">
        <f>SUM(AD29:AD33)</f>
        <v>0</v>
      </c>
      <c r="AE27" s="668">
        <f>SUM(AE29:AE33)</f>
        <v>0</v>
      </c>
      <c r="AF27" s="668">
        <f>SUM(AF29:AF33)</f>
        <v>0</v>
      </c>
      <c r="AG27" s="668">
        <f>SUM(AG29:AG33)</f>
        <v>0</v>
      </c>
      <c r="AH27" s="676">
        <f>+' Original Budget Template'!AD27</f>
        <v>0</v>
      </c>
      <c r="AI27" s="676">
        <f>SUM(AI29:AI32)</f>
        <v>0</v>
      </c>
      <c r="AJ27" s="472">
        <f>IF(ISERROR((+$AH27+$R27+$N27+$J27)/$F27),0,(+$AH27+$R27+$N27+$J27)/$F27)</f>
        <v>0</v>
      </c>
      <c r="AK27" s="472">
        <f>IF(ISERROR((+$AI27+$W27+$O27+$K27)/$G27),0,(+$AI27+$W27+$O27+$K27)/$G27)</f>
        <v>0</v>
      </c>
      <c r="AL27" s="413"/>
      <c r="AM27" s="667">
        <f>SUM(AM29:AM33)</f>
        <v>0</v>
      </c>
      <c r="AN27" s="668">
        <f>SUM(AN29:AN33)</f>
        <v>0</v>
      </c>
      <c r="AO27" s="668">
        <f>SUM(AO29:AO33)</f>
        <v>0</v>
      </c>
      <c r="AP27" s="668">
        <f>SUM(AP29:AP33)</f>
        <v>0</v>
      </c>
      <c r="AQ27" s="676">
        <f>+' Original Budget Template'!AJ27</f>
        <v>0</v>
      </c>
      <c r="AR27" s="676">
        <f>SUM(AR29:AR32)</f>
        <v>0</v>
      </c>
      <c r="AS27" s="472">
        <f>IF(ISERROR((+$AQ27+$AH27+$R27+$N27+$J27)/$F27),0,(+$AQ27+$AH27+$R27+$N27+$J27)/$F27)</f>
        <v>0</v>
      </c>
      <c r="AT27" s="472">
        <f>IF(ISERROR(($AR27+$AI27+$W27+$O27+$K27)/$G27),0,($AR27+$AI27+$W27+$O27+$K27)/$G27)</f>
        <v>0</v>
      </c>
      <c r="AU27" s="918"/>
    </row>
    <row r="28" spans="1:47" ht="38.25" x14ac:dyDescent="0.2">
      <c r="A28" s="911"/>
      <c r="B28" s="1312"/>
      <c r="C28" s="188" t="str">
        <f>' Original Budget Template'!C28</f>
        <v>Under each sub-output, provide a detailed description of what resources will be used to deliver the outputs:</v>
      </c>
      <c r="D28" s="65"/>
      <c r="E28" s="1067"/>
      <c r="F28" s="1032"/>
      <c r="G28" s="436"/>
      <c r="H28" s="436"/>
      <c r="I28" s="1033"/>
      <c r="J28" s="1032"/>
      <c r="K28" s="437"/>
      <c r="L28" s="441"/>
      <c r="M28" s="458"/>
      <c r="N28" s="26"/>
      <c r="O28" s="27"/>
      <c r="P28" s="441"/>
      <c r="Q28" s="458"/>
      <c r="R28" s="26"/>
      <c r="S28" s="437"/>
      <c r="T28" s="437"/>
      <c r="U28" s="437"/>
      <c r="V28" s="437"/>
      <c r="W28" s="1032"/>
      <c r="X28" s="441"/>
      <c r="Y28" s="458"/>
      <c r="Z28" s="469"/>
      <c r="AA28" s="469"/>
      <c r="AB28" s="414"/>
      <c r="AC28" s="1155"/>
      <c r="AD28" s="1127"/>
      <c r="AE28" s="62"/>
      <c r="AF28" s="62"/>
      <c r="AG28" s="62"/>
      <c r="AH28" s="677"/>
      <c r="AI28" s="677"/>
      <c r="AJ28" s="469"/>
      <c r="AK28" s="469"/>
      <c r="AL28" s="481"/>
      <c r="AM28" s="62"/>
      <c r="AN28" s="62"/>
      <c r="AO28" s="62"/>
      <c r="AP28" s="62"/>
      <c r="AQ28" s="677"/>
      <c r="AR28" s="677"/>
      <c r="AS28" s="469"/>
      <c r="AT28" s="469"/>
      <c r="AU28" s="912"/>
    </row>
    <row r="29" spans="1:47" x14ac:dyDescent="0.2">
      <c r="A29" s="913">
        <f>' Original Budget Template'!A29</f>
        <v>3.1</v>
      </c>
      <c r="B29" s="4"/>
      <c r="C29" s="11" t="str">
        <f>' Original Budget Template'!C29</f>
        <v>Description - suboutputs/tasks/expense type</v>
      </c>
      <c r="D29" s="22"/>
      <c r="E29" s="1068"/>
      <c r="F29" s="1034">
        <f>+' Original Budget Template'!F29</f>
        <v>0</v>
      </c>
      <c r="G29" s="439">
        <f>SUM(K29,O29,W29,AI29,AR29)</f>
        <v>0</v>
      </c>
      <c r="H29" s="439">
        <f>' Original Budget Template'!G29</f>
        <v>0</v>
      </c>
      <c r="I29" s="1035">
        <f>IF(ISERROR(IF($B$27=1,G29/$AA$3,G29/$AA$5)),0,(IF($B$27=1,G29/$AA$3,G29/$AA$5)))</f>
        <v>0</v>
      </c>
      <c r="J29" s="1034">
        <f>+' Original Budget Template'!L29</f>
        <v>0</v>
      </c>
      <c r="K29" s="536">
        <f>+'Progress Report - Yr 1 &amp; 9 mth'!O29</f>
        <v>0</v>
      </c>
      <c r="L29" s="441">
        <f t="shared" si="0"/>
        <v>0</v>
      </c>
      <c r="M29" s="459">
        <f>IF(ISERROR(L29/J29),0,L29/J29)</f>
        <v>0</v>
      </c>
      <c r="N29" s="174">
        <f>+'Progress Financial Report -Yr 2'!N29</f>
        <v>0</v>
      </c>
      <c r="O29" s="174">
        <f>+'Progress Financial Report -Yr 2'!S29</f>
        <v>0</v>
      </c>
      <c r="P29" s="441">
        <f>+O29-N29</f>
        <v>0</v>
      </c>
      <c r="Q29" s="459">
        <f>IF(ISERROR(P29/N29),0,P29/N29)</f>
        <v>0</v>
      </c>
      <c r="R29" s="174">
        <f>+'Progress Financial Report -Yr 2'!AE29</f>
        <v>0</v>
      </c>
      <c r="S29" s="440"/>
      <c r="T29" s="440"/>
      <c r="U29" s="440"/>
      <c r="V29" s="440"/>
      <c r="W29" s="1034">
        <f>SUM(S29:V29)</f>
        <v>0</v>
      </c>
      <c r="X29" s="441">
        <f>+W29-R29</f>
        <v>0</v>
      </c>
      <c r="Y29" s="459">
        <f>IF(ISERROR(X29/R29),0,X29/R29)</f>
        <v>0</v>
      </c>
      <c r="Z29" s="469"/>
      <c r="AA29" s="469"/>
      <c r="AB29" s="590"/>
      <c r="AC29" s="1157"/>
      <c r="AD29" s="1128">
        <f>+'Progress Financial Report -Yr 2'!AI29</f>
        <v>0</v>
      </c>
      <c r="AE29" s="366">
        <f>+'Progress Financial Report -Yr 2'!AJ29</f>
        <v>0</v>
      </c>
      <c r="AF29" s="366">
        <f>+'Progress Financial Report -Yr 2'!AK29</f>
        <v>0</v>
      </c>
      <c r="AG29" s="366">
        <f>+'Progress Financial Report -Yr 2'!AL29</f>
        <v>0</v>
      </c>
      <c r="AH29" s="678">
        <f>+' Original Budget Template'!AD29</f>
        <v>0</v>
      </c>
      <c r="AI29" s="678">
        <f>SUM(AD29:AG29)</f>
        <v>0</v>
      </c>
      <c r="AJ29" s="469"/>
      <c r="AK29" s="469"/>
      <c r="AL29" s="589"/>
      <c r="AM29" s="366">
        <f>+' Original Budget Template'!AF29</f>
        <v>0</v>
      </c>
      <c r="AN29" s="366">
        <f>+' Original Budget Template'!AG29</f>
        <v>0</v>
      </c>
      <c r="AO29" s="366">
        <f>+' Original Budget Template'!AH29</f>
        <v>0</v>
      </c>
      <c r="AP29" s="366">
        <f>+' Original Budget Template'!AI29</f>
        <v>0</v>
      </c>
      <c r="AQ29" s="678">
        <f>+' Original Budget Template'!AJ29</f>
        <v>0</v>
      </c>
      <c r="AR29" s="678">
        <f>SUM(AM29:AP29)</f>
        <v>0</v>
      </c>
      <c r="AS29" s="469"/>
      <c r="AT29" s="469"/>
      <c r="AU29" s="914"/>
    </row>
    <row r="30" spans="1:47" x14ac:dyDescent="0.2">
      <c r="A30" s="913">
        <f>' Original Budget Template'!A30</f>
        <v>3.2</v>
      </c>
      <c r="B30" s="4"/>
      <c r="C30" s="11" t="str">
        <f>' Original Budget Template'!C30</f>
        <v>Description - suboutputs/tasks/expense type</v>
      </c>
      <c r="D30" s="22"/>
      <c r="E30" s="1068"/>
      <c r="F30" s="1034">
        <f>+' Original Budget Template'!F30</f>
        <v>0</v>
      </c>
      <c r="G30" s="439">
        <f>SUM(K30,O30,W30,AI30,AR30)</f>
        <v>0</v>
      </c>
      <c r="H30" s="439">
        <f>' Original Budget Template'!G30</f>
        <v>0</v>
      </c>
      <c r="I30" s="1035">
        <f>IF(ISERROR(IF($B$27=1,G30/$AA$3,G30/$AA$5)),0,(IF($B$27=1,G30/$AA$3,G30/$AA$5)))</f>
        <v>0</v>
      </c>
      <c r="J30" s="1034">
        <f>+' Original Budget Template'!L30</f>
        <v>0</v>
      </c>
      <c r="K30" s="536">
        <f>+'Progress Report - Yr 1 &amp; 9 mth'!O30</f>
        <v>0</v>
      </c>
      <c r="L30" s="441">
        <f t="shared" si="0"/>
        <v>0</v>
      </c>
      <c r="M30" s="459">
        <f>IF(ISERROR(L30/J30),0,L30/J30)</f>
        <v>0</v>
      </c>
      <c r="N30" s="174">
        <f>+'Progress Financial Report -Yr 2'!N30</f>
        <v>0</v>
      </c>
      <c r="O30" s="174">
        <f>+'Progress Financial Report -Yr 2'!S30</f>
        <v>0</v>
      </c>
      <c r="P30" s="441">
        <f>+O30-N30</f>
        <v>0</v>
      </c>
      <c r="Q30" s="459">
        <f>IF(ISERROR(P30/N30),0,P30/N30)</f>
        <v>0</v>
      </c>
      <c r="R30" s="174">
        <f>+'Progress Financial Report -Yr 2'!AE30</f>
        <v>0</v>
      </c>
      <c r="S30" s="440"/>
      <c r="T30" s="440"/>
      <c r="U30" s="440"/>
      <c r="V30" s="440"/>
      <c r="W30" s="1034">
        <f>SUM(S30:V30)</f>
        <v>0</v>
      </c>
      <c r="X30" s="441">
        <f>+W30-R30</f>
        <v>0</v>
      </c>
      <c r="Y30" s="459">
        <f>IF(ISERROR(X30/R30),0,X30/R30)</f>
        <v>0</v>
      </c>
      <c r="Z30" s="469"/>
      <c r="AA30" s="469"/>
      <c r="AB30" s="590"/>
      <c r="AC30" s="1157"/>
      <c r="AD30" s="1128">
        <f>+'Progress Financial Report -Yr 2'!AI30</f>
        <v>0</v>
      </c>
      <c r="AE30" s="366">
        <f>+'Progress Financial Report -Yr 2'!AJ30</f>
        <v>0</v>
      </c>
      <c r="AF30" s="366">
        <f>+'Progress Financial Report -Yr 2'!AK30</f>
        <v>0</v>
      </c>
      <c r="AG30" s="366">
        <f>+'Progress Financial Report -Yr 2'!AL30</f>
        <v>0</v>
      </c>
      <c r="AH30" s="678">
        <f>+' Original Budget Template'!AD30</f>
        <v>0</v>
      </c>
      <c r="AI30" s="678">
        <f>SUM(AD30:AG30)</f>
        <v>0</v>
      </c>
      <c r="AJ30" s="469"/>
      <c r="AK30" s="469"/>
      <c r="AL30" s="589"/>
      <c r="AM30" s="366">
        <f>+' Original Budget Template'!AF30</f>
        <v>0</v>
      </c>
      <c r="AN30" s="366">
        <f>+' Original Budget Template'!AG30</f>
        <v>0</v>
      </c>
      <c r="AO30" s="366">
        <f>+' Original Budget Template'!AH30</f>
        <v>0</v>
      </c>
      <c r="AP30" s="366">
        <f>+' Original Budget Template'!AI30</f>
        <v>0</v>
      </c>
      <c r="AQ30" s="678">
        <f>+' Original Budget Template'!AJ30</f>
        <v>0</v>
      </c>
      <c r="AR30" s="678">
        <f>SUM(AM30:AP30)</f>
        <v>0</v>
      </c>
      <c r="AS30" s="469"/>
      <c r="AT30" s="469"/>
      <c r="AU30" s="914"/>
    </row>
    <row r="31" spans="1:47" x14ac:dyDescent="0.2">
      <c r="A31" s="913">
        <f>' Original Budget Template'!A31</f>
        <v>3.3</v>
      </c>
      <c r="B31" s="4"/>
      <c r="C31" s="11" t="str">
        <f>' Original Budget Template'!C31</f>
        <v>Description - suboutputs/tasks/expense type</v>
      </c>
      <c r="D31" s="22"/>
      <c r="E31" s="1068"/>
      <c r="F31" s="1034">
        <f>+' Original Budget Template'!F31</f>
        <v>0</v>
      </c>
      <c r="G31" s="439">
        <f>SUM(K31,O31,W31,AI31,AR31)</f>
        <v>0</v>
      </c>
      <c r="H31" s="439">
        <f>' Original Budget Template'!G31</f>
        <v>0</v>
      </c>
      <c r="I31" s="1035">
        <f>IF(ISERROR(IF($B$27=1,G31/$AA$3,G31/$AA$5)),0,(IF($B$27=1,G31/$AA$3,G31/$AA$5)))</f>
        <v>0</v>
      </c>
      <c r="J31" s="1034">
        <f>+' Original Budget Template'!L31</f>
        <v>0</v>
      </c>
      <c r="K31" s="536">
        <f>+'Progress Report - Yr 1 &amp; 9 mth'!O31</f>
        <v>0</v>
      </c>
      <c r="L31" s="441">
        <f t="shared" si="0"/>
        <v>0</v>
      </c>
      <c r="M31" s="459">
        <f>IF(ISERROR(L31/J31),0,L31/J31)</f>
        <v>0</v>
      </c>
      <c r="N31" s="174">
        <f>+'Progress Financial Report -Yr 2'!N31</f>
        <v>0</v>
      </c>
      <c r="O31" s="174">
        <f>+'Progress Financial Report -Yr 2'!S31</f>
        <v>0</v>
      </c>
      <c r="P31" s="441">
        <f>+O31-N31</f>
        <v>0</v>
      </c>
      <c r="Q31" s="459">
        <f>IF(ISERROR(P31/N31),0,P31/N31)</f>
        <v>0</v>
      </c>
      <c r="R31" s="174">
        <f>+'Progress Financial Report -Yr 2'!AE31</f>
        <v>0</v>
      </c>
      <c r="S31" s="440"/>
      <c r="T31" s="440"/>
      <c r="U31" s="440"/>
      <c r="V31" s="440"/>
      <c r="W31" s="1034">
        <f>SUM(S31:V31)</f>
        <v>0</v>
      </c>
      <c r="X31" s="441">
        <f>+W31-R31</f>
        <v>0</v>
      </c>
      <c r="Y31" s="459">
        <f>IF(ISERROR(X31/R31),0,X31/R31)</f>
        <v>0</v>
      </c>
      <c r="Z31" s="469"/>
      <c r="AA31" s="469"/>
      <c r="AB31" s="590"/>
      <c r="AC31" s="1157"/>
      <c r="AD31" s="1128">
        <f>+'Progress Financial Report -Yr 2'!AI31</f>
        <v>0</v>
      </c>
      <c r="AE31" s="366">
        <f>+'Progress Financial Report -Yr 2'!AJ31</f>
        <v>0</v>
      </c>
      <c r="AF31" s="366">
        <f>+'Progress Financial Report -Yr 2'!AK31</f>
        <v>0</v>
      </c>
      <c r="AG31" s="366">
        <f>+'Progress Financial Report -Yr 2'!AL31</f>
        <v>0</v>
      </c>
      <c r="AH31" s="678">
        <f>+' Original Budget Template'!AD31</f>
        <v>0</v>
      </c>
      <c r="AI31" s="678">
        <f>SUM(AD31:AG31)</f>
        <v>0</v>
      </c>
      <c r="AJ31" s="469"/>
      <c r="AK31" s="469"/>
      <c r="AL31" s="589"/>
      <c r="AM31" s="366">
        <f>+' Original Budget Template'!AF31</f>
        <v>0</v>
      </c>
      <c r="AN31" s="366">
        <f>+' Original Budget Template'!AG31</f>
        <v>0</v>
      </c>
      <c r="AO31" s="366">
        <f>+' Original Budget Template'!AH31</f>
        <v>0</v>
      </c>
      <c r="AP31" s="366">
        <f>+' Original Budget Template'!AI31</f>
        <v>0</v>
      </c>
      <c r="AQ31" s="678">
        <f>+' Original Budget Template'!AJ31</f>
        <v>0</v>
      </c>
      <c r="AR31" s="678">
        <f>SUM(AM31:AP31)</f>
        <v>0</v>
      </c>
      <c r="AS31" s="469"/>
      <c r="AT31" s="469"/>
      <c r="AU31" s="914"/>
    </row>
    <row r="32" spans="1:47" x14ac:dyDescent="0.2">
      <c r="A32" s="913">
        <f>' Original Budget Template'!A32</f>
        <v>3.4</v>
      </c>
      <c r="B32" s="4"/>
      <c r="C32" s="11" t="str">
        <f>' Original Budget Template'!C32</f>
        <v>Description - suboutputs/tasks/expense type</v>
      </c>
      <c r="D32" s="22"/>
      <c r="E32" s="1068"/>
      <c r="F32" s="1034">
        <f>+' Original Budget Template'!F32</f>
        <v>0</v>
      </c>
      <c r="G32" s="439">
        <f>SUM(K32,O32,W32,AI32,AR32)</f>
        <v>0</v>
      </c>
      <c r="H32" s="439">
        <f>' Original Budget Template'!G32</f>
        <v>0</v>
      </c>
      <c r="I32" s="1035">
        <f>IF(ISERROR(IF($B$27=1,G32/$AA$3,G32/$AA$5)),0,(IF($B$27=1,G32/$AA$3,G32/$AA$5)))</f>
        <v>0</v>
      </c>
      <c r="J32" s="1034">
        <f>+' Original Budget Template'!L32</f>
        <v>0</v>
      </c>
      <c r="K32" s="536">
        <f>+'Progress Report - Yr 1 &amp; 9 mth'!O32</f>
        <v>0</v>
      </c>
      <c r="L32" s="441">
        <f t="shared" si="0"/>
        <v>0</v>
      </c>
      <c r="M32" s="459">
        <f>IF(ISERROR(L32/J32),0,L32/J32)</f>
        <v>0</v>
      </c>
      <c r="N32" s="174">
        <f>+'Progress Financial Report -Yr 2'!N32</f>
        <v>0</v>
      </c>
      <c r="O32" s="174">
        <f>+'Progress Financial Report -Yr 2'!S32</f>
        <v>0</v>
      </c>
      <c r="P32" s="441">
        <f>+O32-N32</f>
        <v>0</v>
      </c>
      <c r="Q32" s="459">
        <f>IF(ISERROR(P32/N32),0,P32/N32)</f>
        <v>0</v>
      </c>
      <c r="R32" s="174">
        <f>+'Progress Financial Report -Yr 2'!AE32</f>
        <v>0</v>
      </c>
      <c r="S32" s="440"/>
      <c r="T32" s="440"/>
      <c r="U32" s="440"/>
      <c r="V32" s="440"/>
      <c r="W32" s="1034">
        <f>SUM(S32:V32)</f>
        <v>0</v>
      </c>
      <c r="X32" s="441">
        <f>+W32-R32</f>
        <v>0</v>
      </c>
      <c r="Y32" s="459">
        <f>IF(ISERROR(X32/R32),0,X32/R32)</f>
        <v>0</v>
      </c>
      <c r="Z32" s="469"/>
      <c r="AA32" s="469"/>
      <c r="AB32" s="590"/>
      <c r="AC32" s="1157"/>
      <c r="AD32" s="1128">
        <f>+'Progress Financial Report -Yr 2'!AI32</f>
        <v>0</v>
      </c>
      <c r="AE32" s="366">
        <f>+'Progress Financial Report -Yr 2'!AJ32</f>
        <v>0</v>
      </c>
      <c r="AF32" s="366">
        <f>+'Progress Financial Report -Yr 2'!AK32</f>
        <v>0</v>
      </c>
      <c r="AG32" s="366">
        <f>+'Progress Financial Report -Yr 2'!AL32</f>
        <v>0</v>
      </c>
      <c r="AH32" s="678">
        <f>+' Original Budget Template'!AD32</f>
        <v>0</v>
      </c>
      <c r="AI32" s="678">
        <f>SUM(AD32:AG32)</f>
        <v>0</v>
      </c>
      <c r="AJ32" s="469"/>
      <c r="AK32" s="469"/>
      <c r="AL32" s="589"/>
      <c r="AM32" s="366">
        <f>+' Original Budget Template'!AF32</f>
        <v>0</v>
      </c>
      <c r="AN32" s="366">
        <f>+' Original Budget Template'!AG32</f>
        <v>0</v>
      </c>
      <c r="AO32" s="366">
        <f>+' Original Budget Template'!AH32</f>
        <v>0</v>
      </c>
      <c r="AP32" s="366">
        <f>+' Original Budget Template'!AI32</f>
        <v>0</v>
      </c>
      <c r="AQ32" s="678">
        <f>+' Original Budget Template'!AJ32</f>
        <v>0</v>
      </c>
      <c r="AR32" s="678">
        <f>SUM(AM32:AP32)</f>
        <v>0</v>
      </c>
      <c r="AS32" s="469"/>
      <c r="AT32" s="469"/>
      <c r="AU32" s="914"/>
    </row>
    <row r="33" spans="1:47" ht="5.25" customHeight="1" x14ac:dyDescent="0.2">
      <c r="A33" s="913"/>
      <c r="B33" s="4"/>
      <c r="C33" s="11"/>
      <c r="D33" s="22"/>
      <c r="E33" s="1068"/>
      <c r="F33" s="1034"/>
      <c r="G33" s="439"/>
      <c r="H33" s="439"/>
      <c r="I33" s="1035"/>
      <c r="J33" s="1107"/>
      <c r="K33" s="443"/>
      <c r="L33" s="441" t="s">
        <v>62</v>
      </c>
      <c r="M33" s="458" t="s">
        <v>62</v>
      </c>
      <c r="N33" s="26"/>
      <c r="O33" s="26"/>
      <c r="P33" s="441" t="s">
        <v>62</v>
      </c>
      <c r="Q33" s="458" t="s">
        <v>62</v>
      </c>
      <c r="R33" s="26"/>
      <c r="S33" s="443"/>
      <c r="T33" s="443"/>
      <c r="U33" s="443"/>
      <c r="V33" s="443"/>
      <c r="W33" s="1107"/>
      <c r="X33" s="441" t="s">
        <v>62</v>
      </c>
      <c r="Y33" s="458" t="s">
        <v>62</v>
      </c>
      <c r="Z33" s="469"/>
      <c r="AA33" s="469"/>
      <c r="AB33" s="26"/>
      <c r="AC33" s="916"/>
      <c r="AD33" s="1129"/>
      <c r="AE33" s="39"/>
      <c r="AF33" s="39"/>
      <c r="AG33" s="39"/>
      <c r="AH33" s="26"/>
      <c r="AI33" s="26"/>
      <c r="AJ33" s="469"/>
      <c r="AK33" s="469"/>
      <c r="AL33" s="26"/>
      <c r="AM33" s="39"/>
      <c r="AN33" s="39"/>
      <c r="AO33" s="39"/>
      <c r="AP33" s="39"/>
      <c r="AQ33" s="26"/>
      <c r="AR33" s="26"/>
      <c r="AS33" s="469"/>
      <c r="AT33" s="469"/>
      <c r="AU33" s="916"/>
    </row>
    <row r="34" spans="1:47" x14ac:dyDescent="0.2">
      <c r="A34" s="917">
        <f>' Original Budget Template'!A34</f>
        <v>4</v>
      </c>
      <c r="B34" s="1311">
        <f>' Original Budget Template'!B34</f>
        <v>1</v>
      </c>
      <c r="C34" s="416" t="str">
        <f>' Original Budget Template'!C34</f>
        <v>Description (Output 4)</v>
      </c>
      <c r="D34" s="417">
        <f>' Original Budget Template'!D34</f>
        <v>0</v>
      </c>
      <c r="E34" s="1069">
        <f>' Original Budget Template'!E34</f>
        <v>0</v>
      </c>
      <c r="F34" s="1030">
        <f>SUM(F35:F40)</f>
        <v>0</v>
      </c>
      <c r="G34" s="434">
        <f>SUM(K34,O34,W34,AI34,AR34)</f>
        <v>0</v>
      </c>
      <c r="H34" s="434">
        <f>' Original Budget Template'!G34</f>
        <v>0</v>
      </c>
      <c r="I34" s="1031">
        <f>SUM(I35:I40)</f>
        <v>0</v>
      </c>
      <c r="J34" s="1038">
        <f>+' Original Budget Template'!L34</f>
        <v>0</v>
      </c>
      <c r="K34" s="434">
        <f>SUM(K36:K40)</f>
        <v>0</v>
      </c>
      <c r="L34" s="435">
        <f>+K34-J34</f>
        <v>0</v>
      </c>
      <c r="M34" s="457">
        <f>IF(ISERROR(L34/J34),0,L34/J34)</f>
        <v>0</v>
      </c>
      <c r="N34" s="418">
        <f>SUM(N36:N39)</f>
        <v>0</v>
      </c>
      <c r="O34" s="384">
        <f>SUM(O36:O39)</f>
        <v>0</v>
      </c>
      <c r="P34" s="435">
        <f>+O34-N34</f>
        <v>0</v>
      </c>
      <c r="Q34" s="457">
        <f>IF(ISERROR(P34/N34),0,P34/N34)</f>
        <v>0</v>
      </c>
      <c r="R34" s="354">
        <f>SUM(R36:R39)</f>
        <v>0</v>
      </c>
      <c r="S34" s="1030">
        <f>SUM(S36:S40)</f>
        <v>0</v>
      </c>
      <c r="T34" s="1030">
        <f>SUM(T36:T40)</f>
        <v>0</v>
      </c>
      <c r="U34" s="1030">
        <f>SUM(U36:U40)</f>
        <v>0</v>
      </c>
      <c r="V34" s="1030">
        <f>SUM(V36:V40)</f>
        <v>0</v>
      </c>
      <c r="W34" s="1030">
        <f>SUM(W36:W40)</f>
        <v>0</v>
      </c>
      <c r="X34" s="435">
        <f>+W34-R34</f>
        <v>0</v>
      </c>
      <c r="Y34" s="457">
        <f>IF(ISERROR(X34/R34),0,X34/R34)</f>
        <v>0</v>
      </c>
      <c r="Z34" s="472">
        <f>IF(ISERROR((+R34+N34+J34)/F34),0,(+R34+N34+J34)/F34)</f>
        <v>0</v>
      </c>
      <c r="AA34" s="472">
        <f>IF(ISERROR((+W34+K34+O34)/G34),0,(+W34+K34+O34)/G34)</f>
        <v>0</v>
      </c>
      <c r="AB34" s="412"/>
      <c r="AC34" s="1156"/>
      <c r="AD34" s="1139">
        <f>SUM(AD36:AD40)</f>
        <v>0</v>
      </c>
      <c r="AE34" s="668">
        <f>SUM(AE36:AE40)</f>
        <v>0</v>
      </c>
      <c r="AF34" s="668">
        <f>SUM(AF36:AF40)</f>
        <v>0</v>
      </c>
      <c r="AG34" s="668">
        <f>SUM(AG36:AG40)</f>
        <v>0</v>
      </c>
      <c r="AH34" s="676">
        <f>+' Original Budget Template'!AD34</f>
        <v>0</v>
      </c>
      <c r="AI34" s="676">
        <f>SUM(AI36:AI39)</f>
        <v>0</v>
      </c>
      <c r="AJ34" s="472">
        <f>IF(ISERROR((+$AH34+$R34+$N34+$J34)/$F34),0,(+$AH34+$R34+$N34+$J34)/$F34)</f>
        <v>0</v>
      </c>
      <c r="AK34" s="472">
        <f>IF(ISERROR((+$AI34+$W34+$O34+$K34)/$G34),0,(+$AI34+$W34+$O34+$K34)/$G34)</f>
        <v>0</v>
      </c>
      <c r="AL34" s="413"/>
      <c r="AM34" s="667">
        <f>SUM(AM36:AM40)</f>
        <v>0</v>
      </c>
      <c r="AN34" s="668">
        <f>SUM(AN36:AN40)</f>
        <v>0</v>
      </c>
      <c r="AO34" s="668">
        <f>SUM(AO36:AO40)</f>
        <v>0</v>
      </c>
      <c r="AP34" s="668">
        <f>SUM(AP36:AP40)</f>
        <v>0</v>
      </c>
      <c r="AQ34" s="676">
        <f>+' Original Budget Template'!AJ34</f>
        <v>0</v>
      </c>
      <c r="AR34" s="676">
        <f>SUM(AR36:AR39)</f>
        <v>0</v>
      </c>
      <c r="AS34" s="472">
        <f>IF(ISERROR((+$AQ34+$AH34+$R34+$N34+$J34)/$F34),0,(+$AQ34+$AH34+$R34+$N34+$J34)/$F34)</f>
        <v>0</v>
      </c>
      <c r="AT34" s="472">
        <f>IF(ISERROR(($AR34+$AI34+$W34+$O34+$K34)/$G34),0,($AR34+$AI34+$W34+$O34+$K34)/$G34)</f>
        <v>0</v>
      </c>
      <c r="AU34" s="918"/>
    </row>
    <row r="35" spans="1:47" ht="38.25" x14ac:dyDescent="0.2">
      <c r="A35" s="919"/>
      <c r="B35" s="1312"/>
      <c r="C35" s="188" t="str">
        <f>' Original Budget Template'!C35</f>
        <v>Under each sub-output, provide a detailed description of what resources will be used to deliver the outputs:</v>
      </c>
      <c r="D35" s="23"/>
      <c r="E35" s="1070"/>
      <c r="F35" s="1032"/>
      <c r="G35" s="437"/>
      <c r="H35" s="437"/>
      <c r="I35" s="1033"/>
      <c r="J35" s="1039"/>
      <c r="K35" s="437"/>
      <c r="L35" s="441"/>
      <c r="M35" s="458"/>
      <c r="N35" s="26"/>
      <c r="O35" s="27"/>
      <c r="P35" s="441"/>
      <c r="Q35" s="458"/>
      <c r="R35" s="26"/>
      <c r="S35" s="437"/>
      <c r="T35" s="437"/>
      <c r="U35" s="437"/>
      <c r="V35" s="437"/>
      <c r="W35" s="1032"/>
      <c r="X35" s="441"/>
      <c r="Y35" s="458"/>
      <c r="Z35" s="469"/>
      <c r="AA35" s="469"/>
      <c r="AB35" s="414"/>
      <c r="AC35" s="1155"/>
      <c r="AD35" s="1127"/>
      <c r="AE35" s="62"/>
      <c r="AF35" s="62"/>
      <c r="AG35" s="62"/>
      <c r="AH35" s="677"/>
      <c r="AI35" s="677"/>
      <c r="AJ35" s="469"/>
      <c r="AK35" s="469"/>
      <c r="AL35" s="481"/>
      <c r="AM35" s="62"/>
      <c r="AN35" s="62"/>
      <c r="AO35" s="62"/>
      <c r="AP35" s="62"/>
      <c r="AQ35" s="677"/>
      <c r="AR35" s="677"/>
      <c r="AS35" s="469"/>
      <c r="AT35" s="469"/>
      <c r="AU35" s="912"/>
    </row>
    <row r="36" spans="1:47" x14ac:dyDescent="0.2">
      <c r="A36" s="913">
        <f>' Original Budget Template'!A36</f>
        <v>4.0999999999999996</v>
      </c>
      <c r="B36" s="4"/>
      <c r="C36" s="11" t="str">
        <f>' Original Budget Template'!C36</f>
        <v>Description - suboutputs/tasks/expense type</v>
      </c>
      <c r="D36" s="22"/>
      <c r="E36" s="1068"/>
      <c r="F36" s="1034">
        <f>+' Original Budget Template'!F36</f>
        <v>0</v>
      </c>
      <c r="G36" s="439">
        <f>SUM(K36,O36,W36,AI36,AR36)</f>
        <v>0</v>
      </c>
      <c r="H36" s="439">
        <f>' Original Budget Template'!G36</f>
        <v>0</v>
      </c>
      <c r="I36" s="1035">
        <f>IF(ISERROR(IF($B$34=1,G36/$AA$3,G36/$AA$5)),0,(IF($B$34=1,G36/$AA$3,G36/$AA$5)))</f>
        <v>0</v>
      </c>
      <c r="J36" s="1034">
        <f>+' Original Budget Template'!L36</f>
        <v>0</v>
      </c>
      <c r="K36" s="536">
        <f>+'Progress Report - Yr 1 &amp; 9 mth'!O36</f>
        <v>0</v>
      </c>
      <c r="L36" s="441">
        <f t="shared" si="0"/>
        <v>0</v>
      </c>
      <c r="M36" s="459">
        <f>IF(ISERROR(L36/J36),0,L36/J36)</f>
        <v>0</v>
      </c>
      <c r="N36" s="174">
        <f>+'Progress Financial Report -Yr 2'!N36</f>
        <v>0</v>
      </c>
      <c r="O36" s="174">
        <f>+'Progress Financial Report -Yr 2'!S36</f>
        <v>0</v>
      </c>
      <c r="P36" s="441">
        <f>+O36-N36</f>
        <v>0</v>
      </c>
      <c r="Q36" s="459">
        <f>IF(ISERROR(P36/N36),0,P36/N36)</f>
        <v>0</v>
      </c>
      <c r="R36" s="174">
        <f>+'Progress Financial Report -Yr 2'!AE36</f>
        <v>0</v>
      </c>
      <c r="S36" s="440"/>
      <c r="T36" s="440"/>
      <c r="U36" s="440"/>
      <c r="V36" s="440"/>
      <c r="W36" s="1034">
        <f>SUM(S36:V36)</f>
        <v>0</v>
      </c>
      <c r="X36" s="441">
        <f>+W36-R36</f>
        <v>0</v>
      </c>
      <c r="Y36" s="459">
        <f>IF(ISERROR(X36/R36),0,X36/R36)</f>
        <v>0</v>
      </c>
      <c r="Z36" s="469"/>
      <c r="AA36" s="469"/>
      <c r="AB36" s="590"/>
      <c r="AC36" s="1157"/>
      <c r="AD36" s="1128">
        <f>+'Progress Financial Report -Yr 2'!AI36</f>
        <v>0</v>
      </c>
      <c r="AE36" s="366">
        <f>+'Progress Financial Report -Yr 2'!AJ36</f>
        <v>0</v>
      </c>
      <c r="AF36" s="366">
        <f>+'Progress Financial Report -Yr 2'!AK36</f>
        <v>0</v>
      </c>
      <c r="AG36" s="366">
        <f>+'Progress Financial Report -Yr 2'!AL36</f>
        <v>0</v>
      </c>
      <c r="AH36" s="678">
        <f>+' Original Budget Template'!AD36</f>
        <v>0</v>
      </c>
      <c r="AI36" s="678">
        <f>SUM(AD36:AG36)</f>
        <v>0</v>
      </c>
      <c r="AJ36" s="469"/>
      <c r="AK36" s="469"/>
      <c r="AL36" s="589"/>
      <c r="AM36" s="366">
        <f>+' Original Budget Template'!AF36</f>
        <v>0</v>
      </c>
      <c r="AN36" s="366">
        <f>+' Original Budget Template'!AG36</f>
        <v>0</v>
      </c>
      <c r="AO36" s="366">
        <f>+' Original Budget Template'!AH36</f>
        <v>0</v>
      </c>
      <c r="AP36" s="366">
        <f>+' Original Budget Template'!AI36</f>
        <v>0</v>
      </c>
      <c r="AQ36" s="678">
        <f>+' Original Budget Template'!AJ36</f>
        <v>0</v>
      </c>
      <c r="AR36" s="678">
        <f>SUM(AM36:AP36)</f>
        <v>0</v>
      </c>
      <c r="AS36" s="469"/>
      <c r="AT36" s="469"/>
      <c r="AU36" s="914"/>
    </row>
    <row r="37" spans="1:47" x14ac:dyDescent="0.2">
      <c r="A37" s="913">
        <f>' Original Budget Template'!A37</f>
        <v>4.2</v>
      </c>
      <c r="B37" s="4"/>
      <c r="C37" s="11" t="str">
        <f>' Original Budget Template'!C37</f>
        <v>Description - suboutputs/tasks/expense type</v>
      </c>
      <c r="D37" s="22"/>
      <c r="E37" s="1068"/>
      <c r="F37" s="1034">
        <f>+' Original Budget Template'!F37</f>
        <v>0</v>
      </c>
      <c r="G37" s="439">
        <f>SUM(K37,O37,W37,AI37,AR37)</f>
        <v>0</v>
      </c>
      <c r="H37" s="439">
        <f>' Original Budget Template'!G37</f>
        <v>0</v>
      </c>
      <c r="I37" s="1035">
        <f>IF(ISERROR(IF($B$34=1,G37/$AA$3,G37/$AA$5)),0,(IF($B$34=1,G37/$AA$3,G37/$AA$5)))</f>
        <v>0</v>
      </c>
      <c r="J37" s="1034">
        <f>+' Original Budget Template'!L37</f>
        <v>0</v>
      </c>
      <c r="K37" s="536">
        <f>+'Progress Report - Yr 1 &amp; 9 mth'!O37</f>
        <v>0</v>
      </c>
      <c r="L37" s="441">
        <f t="shared" si="0"/>
        <v>0</v>
      </c>
      <c r="M37" s="459">
        <f>IF(ISERROR(L37/J37),0,L37/J37)</f>
        <v>0</v>
      </c>
      <c r="N37" s="174">
        <f>+'Progress Financial Report -Yr 2'!N37</f>
        <v>0</v>
      </c>
      <c r="O37" s="174">
        <f>+'Progress Financial Report -Yr 2'!S37</f>
        <v>0</v>
      </c>
      <c r="P37" s="441">
        <f>+O37-N37</f>
        <v>0</v>
      </c>
      <c r="Q37" s="459">
        <f>IF(ISERROR(P37/N37),0,P37/N37)</f>
        <v>0</v>
      </c>
      <c r="R37" s="174">
        <f>+'Progress Financial Report -Yr 2'!AE37</f>
        <v>0</v>
      </c>
      <c r="S37" s="440"/>
      <c r="T37" s="440"/>
      <c r="U37" s="440"/>
      <c r="V37" s="440"/>
      <c r="W37" s="1034">
        <f>SUM(S37:V37)</f>
        <v>0</v>
      </c>
      <c r="X37" s="441">
        <f>+W37-R37</f>
        <v>0</v>
      </c>
      <c r="Y37" s="459">
        <f>IF(ISERROR(X37/R37),0,X37/R37)</f>
        <v>0</v>
      </c>
      <c r="Z37" s="469"/>
      <c r="AA37" s="469"/>
      <c r="AB37" s="590"/>
      <c r="AC37" s="1157"/>
      <c r="AD37" s="1128">
        <f>+'Progress Financial Report -Yr 2'!AI37</f>
        <v>0</v>
      </c>
      <c r="AE37" s="366">
        <f>+'Progress Financial Report -Yr 2'!AJ37</f>
        <v>0</v>
      </c>
      <c r="AF37" s="366">
        <f>+'Progress Financial Report -Yr 2'!AK37</f>
        <v>0</v>
      </c>
      <c r="AG37" s="366">
        <f>+'Progress Financial Report -Yr 2'!AL37</f>
        <v>0</v>
      </c>
      <c r="AH37" s="678">
        <f>+' Original Budget Template'!AD37</f>
        <v>0</v>
      </c>
      <c r="AI37" s="678">
        <f>SUM(AD37:AG37)</f>
        <v>0</v>
      </c>
      <c r="AJ37" s="469"/>
      <c r="AK37" s="469"/>
      <c r="AL37" s="589"/>
      <c r="AM37" s="366">
        <f>+' Original Budget Template'!AF37</f>
        <v>0</v>
      </c>
      <c r="AN37" s="366">
        <f>+' Original Budget Template'!AG37</f>
        <v>0</v>
      </c>
      <c r="AO37" s="366">
        <f>+' Original Budget Template'!AH37</f>
        <v>0</v>
      </c>
      <c r="AP37" s="366">
        <f>+' Original Budget Template'!AI37</f>
        <v>0</v>
      </c>
      <c r="AQ37" s="678">
        <f>+' Original Budget Template'!AJ37</f>
        <v>0</v>
      </c>
      <c r="AR37" s="678">
        <f>SUM(AM37:AP37)</f>
        <v>0</v>
      </c>
      <c r="AS37" s="469"/>
      <c r="AT37" s="469"/>
      <c r="AU37" s="914"/>
    </row>
    <row r="38" spans="1:47" x14ac:dyDescent="0.2">
      <c r="A38" s="913">
        <f>' Original Budget Template'!A38</f>
        <v>4.3</v>
      </c>
      <c r="B38" s="4"/>
      <c r="C38" s="11" t="str">
        <f>' Original Budget Template'!C38</f>
        <v>Description - suboutputs/tasks/expense type</v>
      </c>
      <c r="D38" s="22"/>
      <c r="E38" s="1068"/>
      <c r="F38" s="1034">
        <f>+' Original Budget Template'!F38</f>
        <v>0</v>
      </c>
      <c r="G38" s="439">
        <f>SUM(K38,O38,W38,AI38,AR38)</f>
        <v>0</v>
      </c>
      <c r="H38" s="439">
        <f>' Original Budget Template'!G38</f>
        <v>0</v>
      </c>
      <c r="I38" s="1035">
        <f>IF(ISERROR(IF($B$34=1,G38/$AA$3,G38/$AA$5)),0,(IF($B$34=1,G38/$AA$3,G38/$AA$5)))</f>
        <v>0</v>
      </c>
      <c r="J38" s="1034">
        <f>+' Original Budget Template'!L38</f>
        <v>0</v>
      </c>
      <c r="K38" s="536">
        <f>+'Progress Report - Yr 1 &amp; 9 mth'!O38</f>
        <v>0</v>
      </c>
      <c r="L38" s="441">
        <f t="shared" si="0"/>
        <v>0</v>
      </c>
      <c r="M38" s="459">
        <f>IF(ISERROR(L38/J38),0,L38/J38)</f>
        <v>0</v>
      </c>
      <c r="N38" s="174">
        <f>+'Progress Financial Report -Yr 2'!N38</f>
        <v>0</v>
      </c>
      <c r="O38" s="174">
        <f>+'Progress Financial Report -Yr 2'!S38</f>
        <v>0</v>
      </c>
      <c r="P38" s="441">
        <f>+O38-N38</f>
        <v>0</v>
      </c>
      <c r="Q38" s="459">
        <f>IF(ISERROR(P38/N38),0,P38/N38)</f>
        <v>0</v>
      </c>
      <c r="R38" s="174">
        <f>+'Progress Financial Report -Yr 2'!AE38</f>
        <v>0</v>
      </c>
      <c r="S38" s="440"/>
      <c r="T38" s="440"/>
      <c r="U38" s="440"/>
      <c r="V38" s="440"/>
      <c r="W38" s="1034">
        <f>SUM(S38:V38)</f>
        <v>0</v>
      </c>
      <c r="X38" s="441">
        <f>+W38-R38</f>
        <v>0</v>
      </c>
      <c r="Y38" s="459">
        <f>IF(ISERROR(X38/R38),0,X38/R38)</f>
        <v>0</v>
      </c>
      <c r="Z38" s="469"/>
      <c r="AA38" s="469"/>
      <c r="AB38" s="590"/>
      <c r="AC38" s="1157"/>
      <c r="AD38" s="1128">
        <f>+'Progress Financial Report -Yr 2'!AI38</f>
        <v>0</v>
      </c>
      <c r="AE38" s="366">
        <f>+'Progress Financial Report -Yr 2'!AJ38</f>
        <v>0</v>
      </c>
      <c r="AF38" s="366">
        <f>+'Progress Financial Report -Yr 2'!AK38</f>
        <v>0</v>
      </c>
      <c r="AG38" s="366">
        <f>+'Progress Financial Report -Yr 2'!AL38</f>
        <v>0</v>
      </c>
      <c r="AH38" s="678">
        <f>+' Original Budget Template'!AD38</f>
        <v>0</v>
      </c>
      <c r="AI38" s="678">
        <f>SUM(AD38:AG38)</f>
        <v>0</v>
      </c>
      <c r="AJ38" s="469"/>
      <c r="AK38" s="469"/>
      <c r="AL38" s="589"/>
      <c r="AM38" s="366">
        <f>+' Original Budget Template'!AF38</f>
        <v>0</v>
      </c>
      <c r="AN38" s="366">
        <f>+' Original Budget Template'!AG38</f>
        <v>0</v>
      </c>
      <c r="AO38" s="366">
        <f>+' Original Budget Template'!AH38</f>
        <v>0</v>
      </c>
      <c r="AP38" s="366">
        <f>+' Original Budget Template'!AI38</f>
        <v>0</v>
      </c>
      <c r="AQ38" s="678">
        <f>+' Original Budget Template'!AJ38</f>
        <v>0</v>
      </c>
      <c r="AR38" s="678">
        <f>SUM(AM38:AP38)</f>
        <v>0</v>
      </c>
      <c r="AS38" s="469"/>
      <c r="AT38" s="469"/>
      <c r="AU38" s="914"/>
    </row>
    <row r="39" spans="1:47" x14ac:dyDescent="0.2">
      <c r="A39" s="913">
        <f>' Original Budget Template'!A39</f>
        <v>4.4000000000000004</v>
      </c>
      <c r="B39" s="4"/>
      <c r="C39" s="419" t="str">
        <f>' Original Budget Template'!C39</f>
        <v>Description - suboutputs/tasks/expense type</v>
      </c>
      <c r="D39" s="30"/>
      <c r="E39" s="1071"/>
      <c r="F39" s="1034">
        <f>+' Original Budget Template'!F39</f>
        <v>0</v>
      </c>
      <c r="G39" s="439">
        <f>SUM(K39,O39,W39,AI39,AR39)</f>
        <v>0</v>
      </c>
      <c r="H39" s="439">
        <f>' Original Budget Template'!G39</f>
        <v>0</v>
      </c>
      <c r="I39" s="1035">
        <f>IF(ISERROR(IF($B$34=1,G39/$AA$3,G39/$AA$5)),0,(IF($B$34=1,G39/$AA$3,G39/$AA$5)))</f>
        <v>0</v>
      </c>
      <c r="J39" s="1034">
        <f>+' Original Budget Template'!L39</f>
        <v>0</v>
      </c>
      <c r="K39" s="536">
        <f>+'Progress Report - Yr 1 &amp; 9 mth'!O39</f>
        <v>0</v>
      </c>
      <c r="L39" s="441">
        <f t="shared" si="0"/>
        <v>0</v>
      </c>
      <c r="M39" s="459">
        <f>IF(ISERROR(L39/J39),0,L39/J39)</f>
        <v>0</v>
      </c>
      <c r="N39" s="174">
        <f>+'Progress Financial Report -Yr 2'!N39</f>
        <v>0</v>
      </c>
      <c r="O39" s="174">
        <f>+'Progress Financial Report -Yr 2'!S39</f>
        <v>0</v>
      </c>
      <c r="P39" s="441">
        <f>+O39-N39</f>
        <v>0</v>
      </c>
      <c r="Q39" s="459">
        <f>IF(ISERROR(P39/N39),0,P39/N39)</f>
        <v>0</v>
      </c>
      <c r="R39" s="174">
        <f>+'Progress Financial Report -Yr 2'!AE39</f>
        <v>0</v>
      </c>
      <c r="S39" s="440"/>
      <c r="T39" s="440"/>
      <c r="U39" s="440"/>
      <c r="V39" s="440"/>
      <c r="W39" s="1034">
        <f>SUM(S39:V39)</f>
        <v>0</v>
      </c>
      <c r="X39" s="441">
        <f>+W39-R39</f>
        <v>0</v>
      </c>
      <c r="Y39" s="459">
        <f>IF(ISERROR(X39/R39),0,X39/R39)</f>
        <v>0</v>
      </c>
      <c r="Z39" s="469"/>
      <c r="AA39" s="469"/>
      <c r="AB39" s="590"/>
      <c r="AC39" s="1157"/>
      <c r="AD39" s="1128">
        <f>+'Progress Financial Report -Yr 2'!AI39</f>
        <v>0</v>
      </c>
      <c r="AE39" s="366">
        <f>+'Progress Financial Report -Yr 2'!AJ39</f>
        <v>0</v>
      </c>
      <c r="AF39" s="366">
        <f>+'Progress Financial Report -Yr 2'!AK39</f>
        <v>0</v>
      </c>
      <c r="AG39" s="366">
        <f>+'Progress Financial Report -Yr 2'!AL39</f>
        <v>0</v>
      </c>
      <c r="AH39" s="678">
        <f>+' Original Budget Template'!AD39</f>
        <v>0</v>
      </c>
      <c r="AI39" s="678">
        <f>SUM(AD39:AG39)</f>
        <v>0</v>
      </c>
      <c r="AJ39" s="469"/>
      <c r="AK39" s="469"/>
      <c r="AL39" s="589"/>
      <c r="AM39" s="366">
        <f>+' Original Budget Template'!AF39</f>
        <v>0</v>
      </c>
      <c r="AN39" s="366">
        <f>+' Original Budget Template'!AG39</f>
        <v>0</v>
      </c>
      <c r="AO39" s="366">
        <f>+' Original Budget Template'!AH39</f>
        <v>0</v>
      </c>
      <c r="AP39" s="366">
        <f>+' Original Budget Template'!AI39</f>
        <v>0</v>
      </c>
      <c r="AQ39" s="678">
        <f>+' Original Budget Template'!AJ39</f>
        <v>0</v>
      </c>
      <c r="AR39" s="678">
        <f>SUM(AM39:AP39)</f>
        <v>0</v>
      </c>
      <c r="AS39" s="469"/>
      <c r="AT39" s="469"/>
      <c r="AU39" s="914"/>
    </row>
    <row r="40" spans="1:47" ht="5.25" customHeight="1" x14ac:dyDescent="0.2">
      <c r="A40" s="913"/>
      <c r="B40" s="4"/>
      <c r="C40" s="11"/>
      <c r="D40" s="22"/>
      <c r="E40" s="1068"/>
      <c r="F40" s="1034"/>
      <c r="G40" s="439"/>
      <c r="H40" s="439"/>
      <c r="I40" s="1035"/>
      <c r="J40" s="1107"/>
      <c r="K40" s="443"/>
      <c r="L40" s="441" t="s">
        <v>62</v>
      </c>
      <c r="M40" s="458" t="s">
        <v>62</v>
      </c>
      <c r="N40" s="26"/>
      <c r="O40" s="26"/>
      <c r="P40" s="441" t="s">
        <v>62</v>
      </c>
      <c r="Q40" s="458" t="s">
        <v>62</v>
      </c>
      <c r="R40" s="26"/>
      <c r="S40" s="443"/>
      <c r="T40" s="443"/>
      <c r="U40" s="443"/>
      <c r="V40" s="443"/>
      <c r="W40" s="1107"/>
      <c r="X40" s="441" t="s">
        <v>62</v>
      </c>
      <c r="Y40" s="458" t="s">
        <v>62</v>
      </c>
      <c r="Z40" s="469"/>
      <c r="AA40" s="469"/>
      <c r="AB40" s="26"/>
      <c r="AC40" s="916"/>
      <c r="AD40" s="1129"/>
      <c r="AE40" s="39"/>
      <c r="AF40" s="39"/>
      <c r="AG40" s="39"/>
      <c r="AH40" s="26"/>
      <c r="AI40" s="26"/>
      <c r="AJ40" s="469"/>
      <c r="AK40" s="469"/>
      <c r="AL40" s="26"/>
      <c r="AM40" s="39"/>
      <c r="AN40" s="39"/>
      <c r="AO40" s="39"/>
      <c r="AP40" s="39"/>
      <c r="AQ40" s="26"/>
      <c r="AR40" s="26"/>
      <c r="AS40" s="469"/>
      <c r="AT40" s="469"/>
      <c r="AU40" s="916"/>
    </row>
    <row r="41" spans="1:47" x14ac:dyDescent="0.2">
      <c r="A41" s="917">
        <f>' Original Budget Template'!A41</f>
        <v>5</v>
      </c>
      <c r="B41" s="1311">
        <f>' Original Budget Template'!B41</f>
        <v>1</v>
      </c>
      <c r="C41" s="416" t="str">
        <f>' Original Budget Template'!C41</f>
        <v>Description (Output 5)</v>
      </c>
      <c r="D41" s="417">
        <f>' Original Budget Template'!D41</f>
        <v>0</v>
      </c>
      <c r="E41" s="1069">
        <f>' Original Budget Template'!E41</f>
        <v>0</v>
      </c>
      <c r="F41" s="1030">
        <f>SUM(F42:F47)</f>
        <v>0</v>
      </c>
      <c r="G41" s="434">
        <f>SUM(K41,O41,W41,AI41,AR41)</f>
        <v>0</v>
      </c>
      <c r="H41" s="434">
        <f>' Original Budget Template'!G41</f>
        <v>0</v>
      </c>
      <c r="I41" s="1031">
        <f>SUM(I42:I47)</f>
        <v>0</v>
      </c>
      <c r="J41" s="1038">
        <f>+' Original Budget Template'!L41</f>
        <v>0</v>
      </c>
      <c r="K41" s="434">
        <f>SUM(K43:K47)</f>
        <v>0</v>
      </c>
      <c r="L41" s="435">
        <f>+K41-J41</f>
        <v>0</v>
      </c>
      <c r="M41" s="457">
        <f>IF(ISERROR(L41/J41),0,L41/J41)</f>
        <v>0</v>
      </c>
      <c r="N41" s="418">
        <f>SUM(N43:N46)</f>
        <v>0</v>
      </c>
      <c r="O41" s="384">
        <f>SUM(O43:O46)</f>
        <v>0</v>
      </c>
      <c r="P41" s="435">
        <f>+O41-N41</f>
        <v>0</v>
      </c>
      <c r="Q41" s="457">
        <f>IF(ISERROR(P41/N41),0,P41/N41)</f>
        <v>0</v>
      </c>
      <c r="R41" s="354">
        <f>SUM(R43:R46)</f>
        <v>0</v>
      </c>
      <c r="S41" s="1030">
        <f>SUM(S43:S47)</f>
        <v>0</v>
      </c>
      <c r="T41" s="1030">
        <f>SUM(T43:T47)</f>
        <v>0</v>
      </c>
      <c r="U41" s="1030">
        <f>SUM(U43:U47)</f>
        <v>0</v>
      </c>
      <c r="V41" s="1030">
        <f>SUM(V43:V47)</f>
        <v>0</v>
      </c>
      <c r="W41" s="1030">
        <f>SUM(W43:W47)</f>
        <v>0</v>
      </c>
      <c r="X41" s="435">
        <f>+W41-R41</f>
        <v>0</v>
      </c>
      <c r="Y41" s="457">
        <f>IF(ISERROR(X41/R41),0,X41/R41)</f>
        <v>0</v>
      </c>
      <c r="Z41" s="472">
        <f>IF(ISERROR((+R41+N41+J41)/F41),0,(+R41+N41+J41)/F41)</f>
        <v>0</v>
      </c>
      <c r="AA41" s="472">
        <f>IF(ISERROR((+W41+K41+O41)/G41),0,(+W41+K41+O41)/G41)</f>
        <v>0</v>
      </c>
      <c r="AB41" s="412"/>
      <c r="AC41" s="1156"/>
      <c r="AD41" s="1139">
        <f>SUM(AD43:AD47)</f>
        <v>0</v>
      </c>
      <c r="AE41" s="668">
        <f>SUM(AE43:AE47)</f>
        <v>0</v>
      </c>
      <c r="AF41" s="668">
        <f>SUM(AF43:AF47)</f>
        <v>0</v>
      </c>
      <c r="AG41" s="668">
        <f>SUM(AG43:AG47)</f>
        <v>0</v>
      </c>
      <c r="AH41" s="676">
        <f>+' Original Budget Template'!AD41</f>
        <v>0</v>
      </c>
      <c r="AI41" s="676">
        <f>SUM(AI43:AI46)</f>
        <v>0</v>
      </c>
      <c r="AJ41" s="472">
        <f>IF(ISERROR((+$AH41+$R41+$N41+$J41)/$F41),0,(+$AH41+$R41+$N41+$J41)/$F41)</f>
        <v>0</v>
      </c>
      <c r="AK41" s="472">
        <f>IF(ISERROR((+$AI41+$W41+$O41+$K41)/$G41),0,(+$AI41+$W41+$O41+$K41)/$G41)</f>
        <v>0</v>
      </c>
      <c r="AL41" s="413"/>
      <c r="AM41" s="667">
        <f>SUM(AM43:AM47)</f>
        <v>0</v>
      </c>
      <c r="AN41" s="668">
        <f>SUM(AN43:AN47)</f>
        <v>0</v>
      </c>
      <c r="AO41" s="668">
        <f>SUM(AO43:AO47)</f>
        <v>0</v>
      </c>
      <c r="AP41" s="668">
        <f>SUM(AP43:AP47)</f>
        <v>0</v>
      </c>
      <c r="AQ41" s="676">
        <f>+' Original Budget Template'!AJ41</f>
        <v>0</v>
      </c>
      <c r="AR41" s="676">
        <f>SUM(AR43:AR46)</f>
        <v>0</v>
      </c>
      <c r="AS41" s="472">
        <f>IF(ISERROR((+$AQ41+$AH41+$R41+$N41+$J41)/$F41),0,(+$AQ41+$AH41+$R41+$N41+$J41)/$F41)</f>
        <v>0</v>
      </c>
      <c r="AT41" s="472">
        <f>IF(ISERROR(($AR41+$AI41+$W41+$O41+$K41)/$G41),0,($AR41+$AI41+$W41+$O41+$K41)/$G41)</f>
        <v>0</v>
      </c>
      <c r="AU41" s="918"/>
    </row>
    <row r="42" spans="1:47" ht="38.25" x14ac:dyDescent="0.2">
      <c r="A42" s="919"/>
      <c r="B42" s="1312"/>
      <c r="C42" s="188" t="str">
        <f>' Original Budget Template'!C42</f>
        <v>Under each sub-output, provide a detailed description of what resources will be used to deliver the outputs:</v>
      </c>
      <c r="D42" s="23"/>
      <c r="E42" s="1070"/>
      <c r="F42" s="1032"/>
      <c r="G42" s="437"/>
      <c r="H42" s="437"/>
      <c r="I42" s="1033"/>
      <c r="J42" s="1039"/>
      <c r="K42" s="437"/>
      <c r="L42" s="441"/>
      <c r="M42" s="458"/>
      <c r="N42" s="26"/>
      <c r="O42" s="27"/>
      <c r="P42" s="441"/>
      <c r="Q42" s="458"/>
      <c r="R42" s="26"/>
      <c r="S42" s="437"/>
      <c r="T42" s="437"/>
      <c r="U42" s="437"/>
      <c r="V42" s="437"/>
      <c r="W42" s="1032"/>
      <c r="X42" s="441"/>
      <c r="Y42" s="458"/>
      <c r="Z42" s="469"/>
      <c r="AA42" s="469"/>
      <c r="AB42" s="414"/>
      <c r="AC42" s="1155"/>
      <c r="AD42" s="1127"/>
      <c r="AE42" s="62"/>
      <c r="AF42" s="62"/>
      <c r="AG42" s="62"/>
      <c r="AH42" s="677"/>
      <c r="AI42" s="677"/>
      <c r="AJ42" s="469"/>
      <c r="AK42" s="469"/>
      <c r="AL42" s="481"/>
      <c r="AM42" s="62"/>
      <c r="AN42" s="62"/>
      <c r="AO42" s="62"/>
      <c r="AP42" s="62"/>
      <c r="AQ42" s="677"/>
      <c r="AR42" s="677"/>
      <c r="AS42" s="469"/>
      <c r="AT42" s="469"/>
      <c r="AU42" s="912"/>
    </row>
    <row r="43" spans="1:47" x14ac:dyDescent="0.2">
      <c r="A43" s="913">
        <f>' Original Budget Template'!A43</f>
        <v>5.0999999999999996</v>
      </c>
      <c r="B43" s="4"/>
      <c r="C43" s="11" t="str">
        <f>' Original Budget Template'!C43</f>
        <v>Description - suboutputs/tasks/expense type</v>
      </c>
      <c r="D43" s="22"/>
      <c r="E43" s="1068"/>
      <c r="F43" s="1034">
        <f>+' Original Budget Template'!F43</f>
        <v>0</v>
      </c>
      <c r="G43" s="439">
        <f>SUM(K43,O43,W43,AI43,AR43)</f>
        <v>0</v>
      </c>
      <c r="H43" s="439">
        <f>' Original Budget Template'!G43</f>
        <v>0</v>
      </c>
      <c r="I43" s="1035">
        <f>IF(ISERROR(IF($B$41=1,G43/$AA$3,G43/$AA$5)),0,(IF($B$41=1,G43/$AA$3,G43/$AA$5)))</f>
        <v>0</v>
      </c>
      <c r="J43" s="1034">
        <f>+' Original Budget Template'!L43</f>
        <v>0</v>
      </c>
      <c r="K43" s="536">
        <f>+'Progress Report - Yr 1 &amp; 9 mth'!O43</f>
        <v>0</v>
      </c>
      <c r="L43" s="441">
        <f t="shared" ref="L43:L82" si="1">+K43-J43</f>
        <v>0</v>
      </c>
      <c r="M43" s="459">
        <f>IF(ISERROR(L43/J43),0,L43/J43)</f>
        <v>0</v>
      </c>
      <c r="N43" s="174">
        <f>+'Progress Financial Report -Yr 2'!N43</f>
        <v>0</v>
      </c>
      <c r="O43" s="174">
        <f>+'Progress Financial Report -Yr 2'!S43</f>
        <v>0</v>
      </c>
      <c r="P43" s="441">
        <f>+O43-N43</f>
        <v>0</v>
      </c>
      <c r="Q43" s="459">
        <f>IF(ISERROR(P43/N43),0,P43/N43)</f>
        <v>0</v>
      </c>
      <c r="R43" s="174">
        <f>+'Progress Financial Report -Yr 2'!AE43</f>
        <v>0</v>
      </c>
      <c r="S43" s="440"/>
      <c r="T43" s="440"/>
      <c r="U43" s="440"/>
      <c r="V43" s="440"/>
      <c r="W43" s="1034">
        <f>SUM(S43:V43)</f>
        <v>0</v>
      </c>
      <c r="X43" s="441">
        <f>+W43-R43</f>
        <v>0</v>
      </c>
      <c r="Y43" s="459">
        <f>IF(ISERROR(X43/R43),0,X43/R43)</f>
        <v>0</v>
      </c>
      <c r="Z43" s="469"/>
      <c r="AA43" s="469"/>
      <c r="AB43" s="590"/>
      <c r="AC43" s="1157"/>
      <c r="AD43" s="1128">
        <f>+'Progress Financial Report -Yr 2'!AI43</f>
        <v>0</v>
      </c>
      <c r="AE43" s="366">
        <f>+'Progress Financial Report -Yr 2'!AJ43</f>
        <v>0</v>
      </c>
      <c r="AF43" s="366">
        <f>+'Progress Financial Report -Yr 2'!AK43</f>
        <v>0</v>
      </c>
      <c r="AG43" s="366">
        <f>+'Progress Financial Report -Yr 2'!AL43</f>
        <v>0</v>
      </c>
      <c r="AH43" s="678">
        <f>+' Original Budget Template'!AD43</f>
        <v>0</v>
      </c>
      <c r="AI43" s="678">
        <f>SUM(AD43:AG43)</f>
        <v>0</v>
      </c>
      <c r="AJ43" s="469"/>
      <c r="AK43" s="469"/>
      <c r="AL43" s="589"/>
      <c r="AM43" s="366">
        <f>+' Original Budget Template'!AF43</f>
        <v>0</v>
      </c>
      <c r="AN43" s="366">
        <f>+' Original Budget Template'!AG43</f>
        <v>0</v>
      </c>
      <c r="AO43" s="366">
        <f>+' Original Budget Template'!AH43</f>
        <v>0</v>
      </c>
      <c r="AP43" s="366">
        <f>+' Original Budget Template'!AI43</f>
        <v>0</v>
      </c>
      <c r="AQ43" s="678">
        <f>+' Original Budget Template'!AJ43</f>
        <v>0</v>
      </c>
      <c r="AR43" s="678">
        <f>SUM(AM43:AP43)</f>
        <v>0</v>
      </c>
      <c r="AS43" s="469"/>
      <c r="AT43" s="469"/>
      <c r="AU43" s="914"/>
    </row>
    <row r="44" spans="1:47" x14ac:dyDescent="0.2">
      <c r="A44" s="913">
        <f>' Original Budget Template'!A44</f>
        <v>5.2</v>
      </c>
      <c r="B44" s="4"/>
      <c r="C44" s="11" t="str">
        <f>' Original Budget Template'!C44</f>
        <v>Description - suboutputs/tasks/expense type</v>
      </c>
      <c r="D44" s="22"/>
      <c r="E44" s="1068"/>
      <c r="F44" s="1034">
        <f>+' Original Budget Template'!F44</f>
        <v>0</v>
      </c>
      <c r="G44" s="439">
        <f>SUM(K44,O44,W44,AI44,AR44)</f>
        <v>0</v>
      </c>
      <c r="H44" s="439">
        <f>' Original Budget Template'!G44</f>
        <v>0</v>
      </c>
      <c r="I44" s="1035">
        <f>IF(ISERROR(IF($B$41=1,G44/$AA$3,G44/$AA$5)),0,(IF($B$41=1,G44/$AA$3,G44/$AA$5)))</f>
        <v>0</v>
      </c>
      <c r="J44" s="1034">
        <f>+' Original Budget Template'!L44</f>
        <v>0</v>
      </c>
      <c r="K44" s="536">
        <f>+'Progress Report - Yr 1 &amp; 9 mth'!O44</f>
        <v>0</v>
      </c>
      <c r="L44" s="441">
        <f t="shared" si="1"/>
        <v>0</v>
      </c>
      <c r="M44" s="459">
        <f>IF(ISERROR(L44/J44),0,L44/J44)</f>
        <v>0</v>
      </c>
      <c r="N44" s="174">
        <f>+'Progress Financial Report -Yr 2'!N44</f>
        <v>0</v>
      </c>
      <c r="O44" s="174">
        <f>+'Progress Financial Report -Yr 2'!S44</f>
        <v>0</v>
      </c>
      <c r="P44" s="441">
        <f>+O44-N44</f>
        <v>0</v>
      </c>
      <c r="Q44" s="459">
        <f>IF(ISERROR(P44/N44),0,P44/N44)</f>
        <v>0</v>
      </c>
      <c r="R44" s="174">
        <f>+'Progress Financial Report -Yr 2'!AE44</f>
        <v>0</v>
      </c>
      <c r="S44" s="440"/>
      <c r="T44" s="440"/>
      <c r="U44" s="440"/>
      <c r="V44" s="440"/>
      <c r="W44" s="1034">
        <f>SUM(S44:V44)</f>
        <v>0</v>
      </c>
      <c r="X44" s="441">
        <f>+W44-R44</f>
        <v>0</v>
      </c>
      <c r="Y44" s="459">
        <f>IF(ISERROR(X44/R44),0,X44/R44)</f>
        <v>0</v>
      </c>
      <c r="Z44" s="469"/>
      <c r="AA44" s="469"/>
      <c r="AB44" s="590"/>
      <c r="AC44" s="1157"/>
      <c r="AD44" s="1128">
        <f>+'Progress Financial Report -Yr 2'!AI44</f>
        <v>0</v>
      </c>
      <c r="AE44" s="366">
        <f>+'Progress Financial Report -Yr 2'!AJ44</f>
        <v>0</v>
      </c>
      <c r="AF44" s="366">
        <f>+'Progress Financial Report -Yr 2'!AK44</f>
        <v>0</v>
      </c>
      <c r="AG44" s="366">
        <f>+'Progress Financial Report -Yr 2'!AL44</f>
        <v>0</v>
      </c>
      <c r="AH44" s="678">
        <f>+' Original Budget Template'!AD44</f>
        <v>0</v>
      </c>
      <c r="AI44" s="678">
        <f>SUM(AD44:AG44)</f>
        <v>0</v>
      </c>
      <c r="AJ44" s="469"/>
      <c r="AK44" s="469"/>
      <c r="AL44" s="589"/>
      <c r="AM44" s="366">
        <f>+' Original Budget Template'!AF44</f>
        <v>0</v>
      </c>
      <c r="AN44" s="366">
        <f>+' Original Budget Template'!AG44</f>
        <v>0</v>
      </c>
      <c r="AO44" s="366">
        <f>+' Original Budget Template'!AH44</f>
        <v>0</v>
      </c>
      <c r="AP44" s="366">
        <f>+' Original Budget Template'!AI44</f>
        <v>0</v>
      </c>
      <c r="AQ44" s="678">
        <f>+' Original Budget Template'!AJ44</f>
        <v>0</v>
      </c>
      <c r="AR44" s="678">
        <f>SUM(AM44:AP44)</f>
        <v>0</v>
      </c>
      <c r="AS44" s="469"/>
      <c r="AT44" s="469"/>
      <c r="AU44" s="914"/>
    </row>
    <row r="45" spans="1:47" x14ac:dyDescent="0.2">
      <c r="A45" s="913">
        <f>' Original Budget Template'!A45</f>
        <v>5.3</v>
      </c>
      <c r="B45" s="4"/>
      <c r="C45" s="11" t="str">
        <f>' Original Budget Template'!C45</f>
        <v>Description - suboutputs/tasks/expense type</v>
      </c>
      <c r="D45" s="22"/>
      <c r="E45" s="1068"/>
      <c r="F45" s="1034">
        <f>+' Original Budget Template'!F45</f>
        <v>0</v>
      </c>
      <c r="G45" s="439">
        <f>SUM(K45,O45,W45,AI45,AR45)</f>
        <v>0</v>
      </c>
      <c r="H45" s="439">
        <f>' Original Budget Template'!G45</f>
        <v>0</v>
      </c>
      <c r="I45" s="1035">
        <f>IF(ISERROR(IF($B$41=1,G45/$AA$3,G45/$AA$5)),0,(IF($B$41=1,G45/$AA$3,G45/$AA$5)))</f>
        <v>0</v>
      </c>
      <c r="J45" s="1034">
        <f>+' Original Budget Template'!L45</f>
        <v>0</v>
      </c>
      <c r="K45" s="536">
        <f>+'Progress Report - Yr 1 &amp; 9 mth'!O45</f>
        <v>0</v>
      </c>
      <c r="L45" s="441">
        <f t="shared" si="1"/>
        <v>0</v>
      </c>
      <c r="M45" s="459">
        <f>IF(ISERROR(L45/J45),0,L45/J45)</f>
        <v>0</v>
      </c>
      <c r="N45" s="174">
        <f>+'Progress Financial Report -Yr 2'!N45</f>
        <v>0</v>
      </c>
      <c r="O45" s="174">
        <f>+'Progress Financial Report -Yr 2'!S45</f>
        <v>0</v>
      </c>
      <c r="P45" s="441">
        <f>+O45-N45</f>
        <v>0</v>
      </c>
      <c r="Q45" s="459">
        <f>IF(ISERROR(P45/N45),0,P45/N45)</f>
        <v>0</v>
      </c>
      <c r="R45" s="174">
        <f>+'Progress Financial Report -Yr 2'!AE45</f>
        <v>0</v>
      </c>
      <c r="S45" s="440"/>
      <c r="T45" s="440"/>
      <c r="U45" s="440"/>
      <c r="V45" s="440"/>
      <c r="W45" s="1034">
        <f>SUM(S45:V45)</f>
        <v>0</v>
      </c>
      <c r="X45" s="441">
        <f>+W45-R45</f>
        <v>0</v>
      </c>
      <c r="Y45" s="459">
        <f>IF(ISERROR(X45/R45),0,X45/R45)</f>
        <v>0</v>
      </c>
      <c r="Z45" s="469"/>
      <c r="AA45" s="469"/>
      <c r="AB45" s="590"/>
      <c r="AC45" s="1157"/>
      <c r="AD45" s="1128">
        <f>+'Progress Financial Report -Yr 2'!AI45</f>
        <v>0</v>
      </c>
      <c r="AE45" s="366">
        <f>+'Progress Financial Report -Yr 2'!AJ45</f>
        <v>0</v>
      </c>
      <c r="AF45" s="366">
        <f>+'Progress Financial Report -Yr 2'!AK45</f>
        <v>0</v>
      </c>
      <c r="AG45" s="366">
        <f>+'Progress Financial Report -Yr 2'!AL45</f>
        <v>0</v>
      </c>
      <c r="AH45" s="678">
        <f>+' Original Budget Template'!AD45</f>
        <v>0</v>
      </c>
      <c r="AI45" s="678">
        <f>SUM(AD45:AG45)</f>
        <v>0</v>
      </c>
      <c r="AJ45" s="469"/>
      <c r="AK45" s="469"/>
      <c r="AL45" s="589"/>
      <c r="AM45" s="366">
        <f>+' Original Budget Template'!AF45</f>
        <v>0</v>
      </c>
      <c r="AN45" s="366">
        <f>+' Original Budget Template'!AG45</f>
        <v>0</v>
      </c>
      <c r="AO45" s="366">
        <f>+' Original Budget Template'!AH45</f>
        <v>0</v>
      </c>
      <c r="AP45" s="366">
        <f>+' Original Budget Template'!AI45</f>
        <v>0</v>
      </c>
      <c r="AQ45" s="678">
        <f>+' Original Budget Template'!AJ45</f>
        <v>0</v>
      </c>
      <c r="AR45" s="678">
        <f>SUM(AM45:AP45)</f>
        <v>0</v>
      </c>
      <c r="AS45" s="469"/>
      <c r="AT45" s="469"/>
      <c r="AU45" s="914"/>
    </row>
    <row r="46" spans="1:47" x14ac:dyDescent="0.2">
      <c r="A46" s="913">
        <f>' Original Budget Template'!A46</f>
        <v>5.4</v>
      </c>
      <c r="B46" s="4"/>
      <c r="C46" s="419" t="str">
        <f>' Original Budget Template'!C46</f>
        <v>Description - suboutputs/tasks/expense type</v>
      </c>
      <c r="D46" s="30"/>
      <c r="E46" s="1071"/>
      <c r="F46" s="1034">
        <f>+' Original Budget Template'!F46</f>
        <v>0</v>
      </c>
      <c r="G46" s="439">
        <f>SUM(K46,O46,W46,AI46,AR46)</f>
        <v>0</v>
      </c>
      <c r="H46" s="439">
        <f>' Original Budget Template'!G46</f>
        <v>0</v>
      </c>
      <c r="I46" s="1035">
        <f>IF(ISERROR(IF($B$41=1,G46/$AA$3,G46/$AA$5)),0,(IF($B$41=1,G46/$AA$3,G46/$AA$5)))</f>
        <v>0</v>
      </c>
      <c r="J46" s="1034">
        <f>+' Original Budget Template'!L46</f>
        <v>0</v>
      </c>
      <c r="K46" s="536">
        <f>+'Progress Report - Yr 1 &amp; 9 mth'!O46</f>
        <v>0</v>
      </c>
      <c r="L46" s="441">
        <f t="shared" si="1"/>
        <v>0</v>
      </c>
      <c r="M46" s="459">
        <f>IF(ISERROR(L46/J46),0,L46/J46)</f>
        <v>0</v>
      </c>
      <c r="N46" s="174">
        <f>+'Progress Financial Report -Yr 2'!N46</f>
        <v>0</v>
      </c>
      <c r="O46" s="174">
        <f>+'Progress Financial Report -Yr 2'!S46</f>
        <v>0</v>
      </c>
      <c r="P46" s="441">
        <f>+O46-N46</f>
        <v>0</v>
      </c>
      <c r="Q46" s="459">
        <f>IF(ISERROR(P46/N46),0,P46/N46)</f>
        <v>0</v>
      </c>
      <c r="R46" s="174">
        <f>+'Progress Financial Report -Yr 2'!AE46</f>
        <v>0</v>
      </c>
      <c r="S46" s="440"/>
      <c r="T46" s="440"/>
      <c r="U46" s="440"/>
      <c r="V46" s="440"/>
      <c r="W46" s="1034">
        <f>SUM(S46:V46)</f>
        <v>0</v>
      </c>
      <c r="X46" s="441">
        <f>+W46-R46</f>
        <v>0</v>
      </c>
      <c r="Y46" s="459">
        <f>IF(ISERROR(X46/R46),0,X46/R46)</f>
        <v>0</v>
      </c>
      <c r="Z46" s="469"/>
      <c r="AA46" s="469"/>
      <c r="AB46" s="590"/>
      <c r="AC46" s="1157"/>
      <c r="AD46" s="1128">
        <f>+'Progress Financial Report -Yr 2'!AI46</f>
        <v>0</v>
      </c>
      <c r="AE46" s="366">
        <f>+'Progress Financial Report -Yr 2'!AJ46</f>
        <v>0</v>
      </c>
      <c r="AF46" s="366">
        <f>+'Progress Financial Report -Yr 2'!AK46</f>
        <v>0</v>
      </c>
      <c r="AG46" s="366">
        <f>+'Progress Financial Report -Yr 2'!AL46</f>
        <v>0</v>
      </c>
      <c r="AH46" s="678">
        <f>+' Original Budget Template'!AD46</f>
        <v>0</v>
      </c>
      <c r="AI46" s="678">
        <f>SUM(AD46:AG46)</f>
        <v>0</v>
      </c>
      <c r="AJ46" s="469"/>
      <c r="AK46" s="469"/>
      <c r="AL46" s="589"/>
      <c r="AM46" s="366">
        <f>+' Original Budget Template'!AF46</f>
        <v>0</v>
      </c>
      <c r="AN46" s="366">
        <f>+' Original Budget Template'!AG46</f>
        <v>0</v>
      </c>
      <c r="AO46" s="366">
        <f>+' Original Budget Template'!AH46</f>
        <v>0</v>
      </c>
      <c r="AP46" s="366">
        <f>+' Original Budget Template'!AI46</f>
        <v>0</v>
      </c>
      <c r="AQ46" s="678">
        <f>+' Original Budget Template'!AJ46</f>
        <v>0</v>
      </c>
      <c r="AR46" s="678">
        <f>SUM(AM46:AP46)</f>
        <v>0</v>
      </c>
      <c r="AS46" s="469"/>
      <c r="AT46" s="469"/>
      <c r="AU46" s="914"/>
    </row>
    <row r="47" spans="1:47" ht="5.25" customHeight="1" x14ac:dyDescent="0.2">
      <c r="A47" s="913"/>
      <c r="B47" s="4"/>
      <c r="C47" s="11"/>
      <c r="D47" s="22"/>
      <c r="E47" s="1068"/>
      <c r="F47" s="1034"/>
      <c r="G47" s="439"/>
      <c r="H47" s="439"/>
      <c r="I47" s="1035"/>
      <c r="J47" s="1107"/>
      <c r="K47" s="443"/>
      <c r="L47" s="441" t="s">
        <v>62</v>
      </c>
      <c r="M47" s="458" t="s">
        <v>62</v>
      </c>
      <c r="N47" s="26"/>
      <c r="O47" s="26"/>
      <c r="P47" s="441" t="s">
        <v>62</v>
      </c>
      <c r="Q47" s="458" t="s">
        <v>62</v>
      </c>
      <c r="R47" s="26"/>
      <c r="S47" s="443"/>
      <c r="T47" s="443"/>
      <c r="U47" s="443"/>
      <c r="V47" s="443"/>
      <c r="W47" s="1107"/>
      <c r="X47" s="441" t="s">
        <v>62</v>
      </c>
      <c r="Y47" s="458" t="s">
        <v>62</v>
      </c>
      <c r="Z47" s="469"/>
      <c r="AA47" s="469"/>
      <c r="AB47" s="26"/>
      <c r="AC47" s="916"/>
      <c r="AD47" s="1129"/>
      <c r="AE47" s="39"/>
      <c r="AF47" s="39"/>
      <c r="AG47" s="39"/>
      <c r="AH47" s="26"/>
      <c r="AI47" s="26"/>
      <c r="AJ47" s="469"/>
      <c r="AK47" s="469"/>
      <c r="AL47" s="26"/>
      <c r="AM47" s="39"/>
      <c r="AN47" s="39"/>
      <c r="AO47" s="39"/>
      <c r="AP47" s="39"/>
      <c r="AQ47" s="26"/>
      <c r="AR47" s="26"/>
      <c r="AS47" s="469"/>
      <c r="AT47" s="469"/>
      <c r="AU47" s="916"/>
    </row>
    <row r="48" spans="1:47" x14ac:dyDescent="0.2">
      <c r="A48" s="917">
        <f>' Original Budget Template'!A48</f>
        <v>6</v>
      </c>
      <c r="B48" s="1311">
        <f>' Original Budget Template'!B48</f>
        <v>1</v>
      </c>
      <c r="C48" s="416" t="str">
        <f>' Original Budget Template'!C48</f>
        <v>Description (Output 6)</v>
      </c>
      <c r="D48" s="417">
        <f>' Original Budget Template'!D48</f>
        <v>0</v>
      </c>
      <c r="E48" s="1069">
        <f>' Original Budget Template'!E48</f>
        <v>0</v>
      </c>
      <c r="F48" s="1030">
        <f>SUM(F49:F54)</f>
        <v>0</v>
      </c>
      <c r="G48" s="434">
        <f>SUM(K48,O48,W48,AI48,AR48)</f>
        <v>0</v>
      </c>
      <c r="H48" s="434">
        <f>' Original Budget Template'!G48</f>
        <v>0</v>
      </c>
      <c r="I48" s="1031">
        <f>SUM(I49:I54)</f>
        <v>0</v>
      </c>
      <c r="J48" s="1038">
        <f>+' Original Budget Template'!L48</f>
        <v>0</v>
      </c>
      <c r="K48" s="434">
        <f>SUM(K50:K54)</f>
        <v>0</v>
      </c>
      <c r="L48" s="435">
        <f>+K48-J48</f>
        <v>0</v>
      </c>
      <c r="M48" s="457">
        <f>IF(ISERROR(L48/J48),0,L48/J48)</f>
        <v>0</v>
      </c>
      <c r="N48" s="418">
        <f>SUM(N50:N53)</f>
        <v>0</v>
      </c>
      <c r="O48" s="384">
        <f>SUM(O50:O53)</f>
        <v>0</v>
      </c>
      <c r="P48" s="435">
        <f>+O48-N48</f>
        <v>0</v>
      </c>
      <c r="Q48" s="457">
        <f>IF(ISERROR(P48/N48),0,P48/N48)</f>
        <v>0</v>
      </c>
      <c r="R48" s="354">
        <f>SUM(R50:R53)</f>
        <v>0</v>
      </c>
      <c r="S48" s="1030">
        <f>SUM(S50:S54)</f>
        <v>0</v>
      </c>
      <c r="T48" s="1030">
        <f>SUM(T50:T54)</f>
        <v>0</v>
      </c>
      <c r="U48" s="1030">
        <f>SUM(U50:U54)</f>
        <v>0</v>
      </c>
      <c r="V48" s="1030">
        <f>SUM(V50:V54)</f>
        <v>0</v>
      </c>
      <c r="W48" s="1030">
        <f>SUM(W50:W54)</f>
        <v>0</v>
      </c>
      <c r="X48" s="435">
        <f>+W48-R48</f>
        <v>0</v>
      </c>
      <c r="Y48" s="457">
        <f>IF(ISERROR(X48/R48),0,X48/R48)</f>
        <v>0</v>
      </c>
      <c r="Z48" s="472">
        <f>IF(ISERROR((+R48+N48+J48)/F48),0,(+R48+N48+J48)/F48)</f>
        <v>0</v>
      </c>
      <c r="AA48" s="472">
        <f>IF(ISERROR((+W48+K48+O48)/G48),0,(+W48+K48+O48)/G48)</f>
        <v>0</v>
      </c>
      <c r="AB48" s="412"/>
      <c r="AC48" s="1156"/>
      <c r="AD48" s="1139">
        <f>SUM(AD50:AD54)</f>
        <v>0</v>
      </c>
      <c r="AE48" s="668">
        <f>SUM(AE50:AE54)</f>
        <v>0</v>
      </c>
      <c r="AF48" s="668">
        <f>SUM(AF50:AF54)</f>
        <v>0</v>
      </c>
      <c r="AG48" s="668">
        <f>SUM(AG50:AG54)</f>
        <v>0</v>
      </c>
      <c r="AH48" s="676">
        <f>+' Original Budget Template'!AD48</f>
        <v>0</v>
      </c>
      <c r="AI48" s="676">
        <f>SUM(AI50:AI53)</f>
        <v>0</v>
      </c>
      <c r="AJ48" s="472">
        <f>IF(ISERROR((+$AH48+$R48+$N48+$J48)/$F48),0,(+$AH48+$R48+$N48+$J48)/$F48)</f>
        <v>0</v>
      </c>
      <c r="AK48" s="472">
        <f>IF(ISERROR((+$AI48+$W48+$O48+$K48)/$G48),0,(+$AI48+$W48+$O48+$K48)/$G48)</f>
        <v>0</v>
      </c>
      <c r="AL48" s="413"/>
      <c r="AM48" s="667">
        <f>SUM(AM50:AM54)</f>
        <v>0</v>
      </c>
      <c r="AN48" s="668">
        <f>SUM(AN50:AN54)</f>
        <v>0</v>
      </c>
      <c r="AO48" s="668">
        <f>SUM(AO50:AO54)</f>
        <v>0</v>
      </c>
      <c r="AP48" s="668">
        <f>SUM(AP50:AP54)</f>
        <v>0</v>
      </c>
      <c r="AQ48" s="676">
        <f>+' Original Budget Template'!AJ48</f>
        <v>0</v>
      </c>
      <c r="AR48" s="676">
        <f>SUM(AR50:AR53)</f>
        <v>0</v>
      </c>
      <c r="AS48" s="472">
        <f>IF(ISERROR((+$AQ48+$AH48+$R48+$N48+$J48)/$F48),0,(+$AQ48+$AH48+$R48+$N48+$J48)/$F48)</f>
        <v>0</v>
      </c>
      <c r="AT48" s="472">
        <f>IF(ISERROR(($AR48+$AI48+$W48+$O48+$K48)/$G48),0,($AR48+$AI48+$W48+$O48+$K48)/$G48)</f>
        <v>0</v>
      </c>
      <c r="AU48" s="918"/>
    </row>
    <row r="49" spans="1:47" ht="38.25" hidden="1" outlineLevel="1" x14ac:dyDescent="0.2">
      <c r="A49" s="919"/>
      <c r="B49" s="1312"/>
      <c r="C49" s="188" t="str">
        <f>' Original Budget Template'!C49</f>
        <v>Under each sub-output, provide a detailed description of what resources will be used to deliver the outputs:</v>
      </c>
      <c r="D49" s="23"/>
      <c r="E49" s="1070"/>
      <c r="F49" s="1032"/>
      <c r="G49" s="437"/>
      <c r="H49" s="437"/>
      <c r="I49" s="1033"/>
      <c r="J49" s="1039"/>
      <c r="K49" s="437"/>
      <c r="L49" s="441"/>
      <c r="M49" s="458"/>
      <c r="N49" s="26"/>
      <c r="O49" s="27"/>
      <c r="P49" s="441"/>
      <c r="Q49" s="458"/>
      <c r="R49" s="26"/>
      <c r="S49" s="437"/>
      <c r="T49" s="437"/>
      <c r="U49" s="437"/>
      <c r="V49" s="437"/>
      <c r="W49" s="1032"/>
      <c r="X49" s="441"/>
      <c r="Y49" s="458"/>
      <c r="Z49" s="469"/>
      <c r="AA49" s="469"/>
      <c r="AB49" s="414"/>
      <c r="AC49" s="1155"/>
      <c r="AD49" s="1127"/>
      <c r="AE49" s="62"/>
      <c r="AF49" s="62"/>
      <c r="AG49" s="62"/>
      <c r="AH49" s="677"/>
      <c r="AI49" s="677"/>
      <c r="AJ49" s="469"/>
      <c r="AK49" s="469"/>
      <c r="AL49" s="481"/>
      <c r="AM49" s="62"/>
      <c r="AN49" s="62"/>
      <c r="AO49" s="62"/>
      <c r="AP49" s="62"/>
      <c r="AQ49" s="677"/>
      <c r="AR49" s="677"/>
      <c r="AS49" s="469"/>
      <c r="AT49" s="469"/>
      <c r="AU49" s="912"/>
    </row>
    <row r="50" spans="1:47" hidden="1" outlineLevel="1" x14ac:dyDescent="0.2">
      <c r="A50" s="913">
        <f>' Original Budget Template'!A50</f>
        <v>6.1</v>
      </c>
      <c r="B50" s="4"/>
      <c r="C50" s="11" t="str">
        <f>' Original Budget Template'!C50</f>
        <v>Description - suboutputs/tasks/expense type</v>
      </c>
      <c r="D50" s="22"/>
      <c r="E50" s="1068"/>
      <c r="F50" s="1034">
        <f>+' Original Budget Template'!F50</f>
        <v>0</v>
      </c>
      <c r="G50" s="439">
        <f>SUM(K50,O50,W50,AI50,AR50)</f>
        <v>0</v>
      </c>
      <c r="H50" s="439">
        <f>' Original Budget Template'!G50</f>
        <v>0</v>
      </c>
      <c r="I50" s="1035">
        <f>IF(ISERROR(IF($B$48=1,G50/$AA$3,G50/$AA$5)),0,(IF($B$48=1,G50/$AA$3,G50/$AA$5)))</f>
        <v>0</v>
      </c>
      <c r="J50" s="1034">
        <f>+' Original Budget Template'!L50</f>
        <v>0</v>
      </c>
      <c r="K50" s="536">
        <f>+'Progress Report - Yr 1 &amp; 9 mth'!O50</f>
        <v>0</v>
      </c>
      <c r="L50" s="441">
        <f t="shared" si="1"/>
        <v>0</v>
      </c>
      <c r="M50" s="459">
        <f>IF(ISERROR(L50/J50),0,L50/J50)</f>
        <v>0</v>
      </c>
      <c r="N50" s="174">
        <f>+'Progress Financial Report -Yr 2'!N50</f>
        <v>0</v>
      </c>
      <c r="O50" s="174">
        <f>+'Progress Financial Report -Yr 2'!S50</f>
        <v>0</v>
      </c>
      <c r="P50" s="441">
        <f>+O50-N50</f>
        <v>0</v>
      </c>
      <c r="Q50" s="459">
        <f>IF(ISERROR(P50/N50),0,P50/N50)</f>
        <v>0</v>
      </c>
      <c r="R50" s="174">
        <f>+'Progress Financial Report -Yr 2'!AE50</f>
        <v>0</v>
      </c>
      <c r="S50" s="440"/>
      <c r="T50" s="440"/>
      <c r="U50" s="440"/>
      <c r="V50" s="440"/>
      <c r="W50" s="1034">
        <f>SUM(S50:V50)</f>
        <v>0</v>
      </c>
      <c r="X50" s="441">
        <f>+W50-R50</f>
        <v>0</v>
      </c>
      <c r="Y50" s="459">
        <f>IF(ISERROR(X50/R50),0,X50/R50)</f>
        <v>0</v>
      </c>
      <c r="Z50" s="469"/>
      <c r="AA50" s="469"/>
      <c r="AB50" s="590"/>
      <c r="AC50" s="1157"/>
      <c r="AD50" s="1128">
        <f>+'Progress Financial Report -Yr 2'!AI50</f>
        <v>0</v>
      </c>
      <c r="AE50" s="366">
        <f>+'Progress Financial Report -Yr 2'!AJ50</f>
        <v>0</v>
      </c>
      <c r="AF50" s="366">
        <f>+'Progress Financial Report -Yr 2'!AK50</f>
        <v>0</v>
      </c>
      <c r="AG50" s="366">
        <f>+'Progress Financial Report -Yr 2'!AL50</f>
        <v>0</v>
      </c>
      <c r="AH50" s="678">
        <f>+' Original Budget Template'!AD50</f>
        <v>0</v>
      </c>
      <c r="AI50" s="678">
        <f>SUM(AD50:AG50)</f>
        <v>0</v>
      </c>
      <c r="AJ50" s="469"/>
      <c r="AK50" s="469"/>
      <c r="AL50" s="589"/>
      <c r="AM50" s="366">
        <f>+' Original Budget Template'!AF50</f>
        <v>0</v>
      </c>
      <c r="AN50" s="366">
        <f>+' Original Budget Template'!AG50</f>
        <v>0</v>
      </c>
      <c r="AO50" s="366">
        <f>+' Original Budget Template'!AH50</f>
        <v>0</v>
      </c>
      <c r="AP50" s="366">
        <f>+' Original Budget Template'!AI50</f>
        <v>0</v>
      </c>
      <c r="AQ50" s="678">
        <f>+' Original Budget Template'!AJ50</f>
        <v>0</v>
      </c>
      <c r="AR50" s="678">
        <f>SUM(AM50:AP50)</f>
        <v>0</v>
      </c>
      <c r="AS50" s="469"/>
      <c r="AT50" s="469"/>
      <c r="AU50" s="914"/>
    </row>
    <row r="51" spans="1:47" hidden="1" outlineLevel="1" x14ac:dyDescent="0.2">
      <c r="A51" s="913">
        <f>' Original Budget Template'!A51</f>
        <v>6.2</v>
      </c>
      <c r="B51" s="4"/>
      <c r="C51" s="11" t="str">
        <f>' Original Budget Template'!C51</f>
        <v>Description - suboutputs/tasks/expense type</v>
      </c>
      <c r="D51" s="22"/>
      <c r="E51" s="1068"/>
      <c r="F51" s="1034">
        <f>+' Original Budget Template'!F51</f>
        <v>0</v>
      </c>
      <c r="G51" s="439">
        <f>SUM(K51,O51,W51,AI51,AR51)</f>
        <v>0</v>
      </c>
      <c r="H51" s="439">
        <f>' Original Budget Template'!G51</f>
        <v>0</v>
      </c>
      <c r="I51" s="1035">
        <f>IF(ISERROR(IF($B$48=1,G51/$AA$3,G51/$AA$5)),0,(IF($B$48=1,G51/$AA$3,G51/$AA$5)))</f>
        <v>0</v>
      </c>
      <c r="J51" s="1034">
        <f>+' Original Budget Template'!L51</f>
        <v>0</v>
      </c>
      <c r="K51" s="536">
        <f>+'Progress Report - Yr 1 &amp; 9 mth'!O51</f>
        <v>0</v>
      </c>
      <c r="L51" s="441">
        <f t="shared" si="1"/>
        <v>0</v>
      </c>
      <c r="M51" s="459">
        <f>IF(ISERROR(L51/J51),0,L51/J51)</f>
        <v>0</v>
      </c>
      <c r="N51" s="174">
        <f>+'Progress Financial Report -Yr 2'!N51</f>
        <v>0</v>
      </c>
      <c r="O51" s="174">
        <f>+'Progress Financial Report -Yr 2'!S51</f>
        <v>0</v>
      </c>
      <c r="P51" s="441">
        <f>+O51-N51</f>
        <v>0</v>
      </c>
      <c r="Q51" s="459">
        <f>IF(ISERROR(P51/N51),0,P51/N51)</f>
        <v>0</v>
      </c>
      <c r="R51" s="174">
        <f>+'Progress Financial Report -Yr 2'!AE51</f>
        <v>0</v>
      </c>
      <c r="S51" s="440"/>
      <c r="T51" s="440"/>
      <c r="U51" s="440"/>
      <c r="V51" s="440"/>
      <c r="W51" s="1034">
        <f>SUM(S51:V51)</f>
        <v>0</v>
      </c>
      <c r="X51" s="441">
        <f>+W51-R51</f>
        <v>0</v>
      </c>
      <c r="Y51" s="459">
        <f>IF(ISERROR(X51/R51),0,X51/R51)</f>
        <v>0</v>
      </c>
      <c r="Z51" s="469"/>
      <c r="AA51" s="469"/>
      <c r="AB51" s="590"/>
      <c r="AC51" s="1157"/>
      <c r="AD51" s="1128">
        <f>+'Progress Financial Report -Yr 2'!AI51</f>
        <v>0</v>
      </c>
      <c r="AE51" s="366">
        <f>+'Progress Financial Report -Yr 2'!AJ51</f>
        <v>0</v>
      </c>
      <c r="AF51" s="366">
        <f>+'Progress Financial Report -Yr 2'!AK51</f>
        <v>0</v>
      </c>
      <c r="AG51" s="366">
        <f>+'Progress Financial Report -Yr 2'!AL51</f>
        <v>0</v>
      </c>
      <c r="AH51" s="678">
        <f>+' Original Budget Template'!AD51</f>
        <v>0</v>
      </c>
      <c r="AI51" s="678">
        <f>SUM(AD51:AG51)</f>
        <v>0</v>
      </c>
      <c r="AJ51" s="469"/>
      <c r="AK51" s="469"/>
      <c r="AL51" s="589"/>
      <c r="AM51" s="366">
        <f>+' Original Budget Template'!AF51</f>
        <v>0</v>
      </c>
      <c r="AN51" s="366">
        <f>+' Original Budget Template'!AG51</f>
        <v>0</v>
      </c>
      <c r="AO51" s="366">
        <f>+' Original Budget Template'!AH51</f>
        <v>0</v>
      </c>
      <c r="AP51" s="366">
        <f>+' Original Budget Template'!AI51</f>
        <v>0</v>
      </c>
      <c r="AQ51" s="678">
        <f>+' Original Budget Template'!AJ51</f>
        <v>0</v>
      </c>
      <c r="AR51" s="678">
        <f>SUM(AM51:AP51)</f>
        <v>0</v>
      </c>
      <c r="AS51" s="469"/>
      <c r="AT51" s="469"/>
      <c r="AU51" s="914"/>
    </row>
    <row r="52" spans="1:47" hidden="1" outlineLevel="1" x14ac:dyDescent="0.2">
      <c r="A52" s="913">
        <f>' Original Budget Template'!A52</f>
        <v>6.3</v>
      </c>
      <c r="B52" s="4"/>
      <c r="C52" s="11" t="str">
        <f>' Original Budget Template'!C52</f>
        <v>Description - suboutputs/tasks/expense type</v>
      </c>
      <c r="D52" s="22"/>
      <c r="E52" s="1068"/>
      <c r="F52" s="1034">
        <f>+' Original Budget Template'!F52</f>
        <v>0</v>
      </c>
      <c r="G52" s="439">
        <f>SUM(K52,O52,W52,AI52,AR52)</f>
        <v>0</v>
      </c>
      <c r="H52" s="439">
        <f>' Original Budget Template'!G52</f>
        <v>0</v>
      </c>
      <c r="I52" s="1035">
        <f>IF(ISERROR(IF($B$48=1,G52/$AA$3,G52/$AA$5)),0,(IF($B$48=1,G52/$AA$3,G52/$AA$5)))</f>
        <v>0</v>
      </c>
      <c r="J52" s="1034">
        <f>+' Original Budget Template'!L52</f>
        <v>0</v>
      </c>
      <c r="K52" s="536">
        <f>+'Progress Report - Yr 1 &amp; 9 mth'!O52</f>
        <v>0</v>
      </c>
      <c r="L52" s="441">
        <f t="shared" si="1"/>
        <v>0</v>
      </c>
      <c r="M52" s="459">
        <f>IF(ISERROR(L52/J52),0,L52/J52)</f>
        <v>0</v>
      </c>
      <c r="N52" s="174">
        <f>+'Progress Financial Report -Yr 2'!N52</f>
        <v>0</v>
      </c>
      <c r="O52" s="174">
        <f>+'Progress Financial Report -Yr 2'!S52</f>
        <v>0</v>
      </c>
      <c r="P52" s="441">
        <f>+O52-N52</f>
        <v>0</v>
      </c>
      <c r="Q52" s="459">
        <f>IF(ISERROR(P52/N52),0,P52/N52)</f>
        <v>0</v>
      </c>
      <c r="R52" s="174">
        <f>+'Progress Financial Report -Yr 2'!AE52</f>
        <v>0</v>
      </c>
      <c r="S52" s="440"/>
      <c r="T52" s="440"/>
      <c r="U52" s="440"/>
      <c r="V52" s="440"/>
      <c r="W52" s="1034">
        <f>SUM(S52:V52)</f>
        <v>0</v>
      </c>
      <c r="X52" s="441">
        <f>+W52-R52</f>
        <v>0</v>
      </c>
      <c r="Y52" s="459">
        <f>IF(ISERROR(X52/R52),0,X52/R52)</f>
        <v>0</v>
      </c>
      <c r="Z52" s="469"/>
      <c r="AA52" s="469"/>
      <c r="AB52" s="590"/>
      <c r="AC52" s="1157"/>
      <c r="AD52" s="1128">
        <f>+'Progress Financial Report -Yr 2'!AI52</f>
        <v>0</v>
      </c>
      <c r="AE52" s="366">
        <f>+'Progress Financial Report -Yr 2'!AJ52</f>
        <v>0</v>
      </c>
      <c r="AF52" s="366">
        <f>+'Progress Financial Report -Yr 2'!AK52</f>
        <v>0</v>
      </c>
      <c r="AG52" s="366">
        <f>+'Progress Financial Report -Yr 2'!AL52</f>
        <v>0</v>
      </c>
      <c r="AH52" s="678">
        <f>+' Original Budget Template'!AD52</f>
        <v>0</v>
      </c>
      <c r="AI52" s="678">
        <f>SUM(AD52:AG52)</f>
        <v>0</v>
      </c>
      <c r="AJ52" s="469"/>
      <c r="AK52" s="469"/>
      <c r="AL52" s="589"/>
      <c r="AM52" s="366">
        <f>+' Original Budget Template'!AF52</f>
        <v>0</v>
      </c>
      <c r="AN52" s="366">
        <f>+' Original Budget Template'!AG52</f>
        <v>0</v>
      </c>
      <c r="AO52" s="366">
        <f>+' Original Budget Template'!AH52</f>
        <v>0</v>
      </c>
      <c r="AP52" s="366">
        <f>+' Original Budget Template'!AI52</f>
        <v>0</v>
      </c>
      <c r="AQ52" s="678">
        <f>+' Original Budget Template'!AJ52</f>
        <v>0</v>
      </c>
      <c r="AR52" s="678">
        <f>SUM(AM52:AP52)</f>
        <v>0</v>
      </c>
      <c r="AS52" s="469"/>
      <c r="AT52" s="469"/>
      <c r="AU52" s="914"/>
    </row>
    <row r="53" spans="1:47" hidden="1" outlineLevel="1" x14ac:dyDescent="0.2">
      <c r="A53" s="913">
        <f>' Original Budget Template'!A53</f>
        <v>6.4</v>
      </c>
      <c r="B53" s="4"/>
      <c r="C53" s="419" t="str">
        <f>' Original Budget Template'!C53</f>
        <v>Description - suboutputs/tasks/expense type</v>
      </c>
      <c r="D53" s="30"/>
      <c r="E53" s="1071"/>
      <c r="F53" s="1034">
        <f>+' Original Budget Template'!F53</f>
        <v>0</v>
      </c>
      <c r="G53" s="439">
        <f>SUM(K53,O53,W53,AI53,AR53)</f>
        <v>0</v>
      </c>
      <c r="H53" s="439">
        <f>' Original Budget Template'!G53</f>
        <v>0</v>
      </c>
      <c r="I53" s="1035">
        <f>IF(ISERROR(IF($B$48=1,G53/$AA$3,G53/$AA$5)),0,(IF($B$48=1,G53/$AA$3,G53/$AA$5)))</f>
        <v>0</v>
      </c>
      <c r="J53" s="1034">
        <f>+' Original Budget Template'!L53</f>
        <v>0</v>
      </c>
      <c r="K53" s="536">
        <f>+'Progress Report - Yr 1 &amp; 9 mth'!O53</f>
        <v>0</v>
      </c>
      <c r="L53" s="441">
        <f t="shared" si="1"/>
        <v>0</v>
      </c>
      <c r="M53" s="459">
        <f>IF(ISERROR(L53/J53),0,L53/J53)</f>
        <v>0</v>
      </c>
      <c r="N53" s="174">
        <f>+'Progress Financial Report -Yr 2'!N53</f>
        <v>0</v>
      </c>
      <c r="O53" s="174">
        <f>+'Progress Financial Report -Yr 2'!S53</f>
        <v>0</v>
      </c>
      <c r="P53" s="441">
        <f>+O53-N53</f>
        <v>0</v>
      </c>
      <c r="Q53" s="459">
        <f>IF(ISERROR(P53/N53),0,P53/N53)</f>
        <v>0</v>
      </c>
      <c r="R53" s="174">
        <f>+'Progress Financial Report -Yr 2'!AE53</f>
        <v>0</v>
      </c>
      <c r="S53" s="440"/>
      <c r="T53" s="440"/>
      <c r="U53" s="440"/>
      <c r="V53" s="440"/>
      <c r="W53" s="1034">
        <f>SUM(S53:V53)</f>
        <v>0</v>
      </c>
      <c r="X53" s="441">
        <f>+W53-R53</f>
        <v>0</v>
      </c>
      <c r="Y53" s="459">
        <f>IF(ISERROR(X53/R53),0,X53/R53)</f>
        <v>0</v>
      </c>
      <c r="Z53" s="469"/>
      <c r="AA53" s="469"/>
      <c r="AB53" s="590"/>
      <c r="AC53" s="1157"/>
      <c r="AD53" s="1128">
        <f>+'Progress Financial Report -Yr 2'!AI53</f>
        <v>0</v>
      </c>
      <c r="AE53" s="366">
        <f>+'Progress Financial Report -Yr 2'!AJ53</f>
        <v>0</v>
      </c>
      <c r="AF53" s="366">
        <f>+'Progress Financial Report -Yr 2'!AK53</f>
        <v>0</v>
      </c>
      <c r="AG53" s="366">
        <f>+'Progress Financial Report -Yr 2'!AL53</f>
        <v>0</v>
      </c>
      <c r="AH53" s="678">
        <f>+' Original Budget Template'!AD53</f>
        <v>0</v>
      </c>
      <c r="AI53" s="678">
        <f>SUM(AD53:AG53)</f>
        <v>0</v>
      </c>
      <c r="AJ53" s="469"/>
      <c r="AK53" s="469"/>
      <c r="AL53" s="589"/>
      <c r="AM53" s="366">
        <f>+' Original Budget Template'!AF53</f>
        <v>0</v>
      </c>
      <c r="AN53" s="366">
        <f>+' Original Budget Template'!AG53</f>
        <v>0</v>
      </c>
      <c r="AO53" s="366">
        <f>+' Original Budget Template'!AH53</f>
        <v>0</v>
      </c>
      <c r="AP53" s="366">
        <f>+' Original Budget Template'!AI53</f>
        <v>0</v>
      </c>
      <c r="AQ53" s="678">
        <f>+' Original Budget Template'!AJ53</f>
        <v>0</v>
      </c>
      <c r="AR53" s="678">
        <f>SUM(AM53:AP53)</f>
        <v>0</v>
      </c>
      <c r="AS53" s="469"/>
      <c r="AT53" s="469"/>
      <c r="AU53" s="914"/>
    </row>
    <row r="54" spans="1:47" ht="5.25" customHeight="1" collapsed="1" x14ac:dyDescent="0.2">
      <c r="A54" s="913"/>
      <c r="B54" s="4"/>
      <c r="C54" s="11"/>
      <c r="D54" s="22"/>
      <c r="E54" s="1068"/>
      <c r="F54" s="1034"/>
      <c r="G54" s="439"/>
      <c r="H54" s="439"/>
      <c r="I54" s="1035"/>
      <c r="J54" s="1107"/>
      <c r="K54" s="443"/>
      <c r="L54" s="441" t="s">
        <v>62</v>
      </c>
      <c r="M54" s="458" t="s">
        <v>62</v>
      </c>
      <c r="N54" s="26"/>
      <c r="O54" s="26"/>
      <c r="P54" s="441" t="s">
        <v>62</v>
      </c>
      <c r="Q54" s="458" t="s">
        <v>62</v>
      </c>
      <c r="R54" s="26"/>
      <c r="S54" s="443"/>
      <c r="T54" s="443"/>
      <c r="U54" s="443"/>
      <c r="V54" s="443"/>
      <c r="W54" s="1107"/>
      <c r="X54" s="441" t="s">
        <v>62</v>
      </c>
      <c r="Y54" s="458" t="s">
        <v>62</v>
      </c>
      <c r="Z54" s="469"/>
      <c r="AA54" s="469"/>
      <c r="AB54" s="26"/>
      <c r="AC54" s="916"/>
      <c r="AD54" s="1129"/>
      <c r="AE54" s="39"/>
      <c r="AF54" s="39"/>
      <c r="AG54" s="39"/>
      <c r="AH54" s="26"/>
      <c r="AI54" s="26"/>
      <c r="AJ54" s="469"/>
      <c r="AK54" s="469"/>
      <c r="AL54" s="26"/>
      <c r="AM54" s="39"/>
      <c r="AN54" s="39"/>
      <c r="AO54" s="39"/>
      <c r="AP54" s="39"/>
      <c r="AQ54" s="26"/>
      <c r="AR54" s="26"/>
      <c r="AS54" s="469"/>
      <c r="AT54" s="469"/>
      <c r="AU54" s="916"/>
    </row>
    <row r="55" spans="1:47" x14ac:dyDescent="0.2">
      <c r="A55" s="917">
        <f>' Original Budget Template'!A55</f>
        <v>7</v>
      </c>
      <c r="B55" s="1311">
        <f>' Original Budget Template'!B55</f>
        <v>1</v>
      </c>
      <c r="C55" s="416" t="str">
        <f>' Original Budget Template'!C55</f>
        <v>Description (Output 7)</v>
      </c>
      <c r="D55" s="417">
        <f>' Original Budget Template'!D55</f>
        <v>0</v>
      </c>
      <c r="E55" s="1069">
        <f>' Original Budget Template'!E55</f>
        <v>0</v>
      </c>
      <c r="F55" s="1030">
        <f>SUM(F56:F61)</f>
        <v>0</v>
      </c>
      <c r="G55" s="434">
        <f>SUM(K55,O55,W55,AI55,AR55)</f>
        <v>0</v>
      </c>
      <c r="H55" s="434">
        <f>' Original Budget Template'!G55</f>
        <v>0</v>
      </c>
      <c r="I55" s="1031">
        <f>SUM(I56:I61)</f>
        <v>0</v>
      </c>
      <c r="J55" s="1038">
        <f>+' Original Budget Template'!L55</f>
        <v>0</v>
      </c>
      <c r="K55" s="434">
        <f>SUM(K57:K61)</f>
        <v>0</v>
      </c>
      <c r="L55" s="435">
        <f>+K55-J55</f>
        <v>0</v>
      </c>
      <c r="M55" s="457">
        <f>IF(ISERROR(L55/J55),0,L55/J55)</f>
        <v>0</v>
      </c>
      <c r="N55" s="534">
        <f>SUM(N57:N60)</f>
        <v>0</v>
      </c>
      <c r="O55" s="535">
        <f>SUM(O57:O60)</f>
        <v>0</v>
      </c>
      <c r="P55" s="435">
        <f>+O55-N55</f>
        <v>0</v>
      </c>
      <c r="Q55" s="457">
        <f>IF(ISERROR(P55/N55),0,P55/N55)</f>
        <v>0</v>
      </c>
      <c r="R55" s="354">
        <f>SUM(R57:R60)</f>
        <v>0</v>
      </c>
      <c r="S55" s="1030">
        <f>SUM(S57:S61)</f>
        <v>0</v>
      </c>
      <c r="T55" s="1030">
        <f>SUM(T57:T61)</f>
        <v>0</v>
      </c>
      <c r="U55" s="1030">
        <f>SUM(U57:U61)</f>
        <v>0</v>
      </c>
      <c r="V55" s="1030">
        <f>SUM(V57:V61)</f>
        <v>0</v>
      </c>
      <c r="W55" s="1030">
        <f>SUM(W57:W61)</f>
        <v>0</v>
      </c>
      <c r="X55" s="435">
        <f>+W55-R55</f>
        <v>0</v>
      </c>
      <c r="Y55" s="457">
        <f>IF(ISERROR(X55/R55),0,X55/R55)</f>
        <v>0</v>
      </c>
      <c r="Z55" s="472">
        <f>IF(ISERROR((+R55+N55+J55)/F55),0,(+R55+N55+J55)/F55)</f>
        <v>0</v>
      </c>
      <c r="AA55" s="472">
        <f>IF(ISERROR((+W55+K55+O55)/G55),0,(+W55+K55+O55)/G55)</f>
        <v>0</v>
      </c>
      <c r="AB55" s="412"/>
      <c r="AC55" s="1156"/>
      <c r="AD55" s="1139">
        <f>SUM(AD57:AD61)</f>
        <v>0</v>
      </c>
      <c r="AE55" s="668">
        <f>SUM(AE57:AE61)</f>
        <v>0</v>
      </c>
      <c r="AF55" s="668">
        <f>SUM(AF57:AF61)</f>
        <v>0</v>
      </c>
      <c r="AG55" s="668">
        <f>SUM(AG57:AG61)</f>
        <v>0</v>
      </c>
      <c r="AH55" s="676">
        <f>+' Original Budget Template'!AD55</f>
        <v>0</v>
      </c>
      <c r="AI55" s="676">
        <f>SUM(AI57:AI60)</f>
        <v>0</v>
      </c>
      <c r="AJ55" s="472">
        <f>IF(ISERROR((+$AH55+$R55+$N55+$J55)/$F55),0,(+$AH55+$R55+$N55+$J55)/$F55)</f>
        <v>0</v>
      </c>
      <c r="AK55" s="472">
        <f>IF(ISERROR((+$AI55+$W55+$O55+$K55)/$G55),0,(+$AI55+$W55+$O55+$K55)/$G55)</f>
        <v>0</v>
      </c>
      <c r="AL55" s="413"/>
      <c r="AM55" s="667">
        <f>SUM(AM57:AM61)</f>
        <v>0</v>
      </c>
      <c r="AN55" s="668">
        <f>SUM(AN57:AN61)</f>
        <v>0</v>
      </c>
      <c r="AO55" s="668">
        <f>SUM(AO57:AO61)</f>
        <v>0</v>
      </c>
      <c r="AP55" s="668">
        <f>SUM(AP57:AP61)</f>
        <v>0</v>
      </c>
      <c r="AQ55" s="676">
        <f>+' Original Budget Template'!AJ55</f>
        <v>0</v>
      </c>
      <c r="AR55" s="676">
        <f>SUM(AR57:AR60)</f>
        <v>0</v>
      </c>
      <c r="AS55" s="472">
        <f>IF(ISERROR((+$AQ55+$AH55+$R55+$N55+$J55)/$F55),0,(+$AQ55+$AH55+$R55+$N55+$J55)/$F55)</f>
        <v>0</v>
      </c>
      <c r="AT55" s="472">
        <f>IF(ISERROR(($AR55+$AI55+$W55+$O55+$K55)/$G55),0,($AR55+$AI55+$W55+$O55+$K55)/$G55)</f>
        <v>0</v>
      </c>
      <c r="AU55" s="918"/>
    </row>
    <row r="56" spans="1:47" ht="38.25" hidden="1" outlineLevel="1" x14ac:dyDescent="0.2">
      <c r="A56" s="919"/>
      <c r="B56" s="1312"/>
      <c r="C56" s="188" t="str">
        <f>' Original Budget Template'!C56</f>
        <v>Under each sub-output, provide a detailed description of what resources will be used to deliver the outputs:</v>
      </c>
      <c r="D56" s="23"/>
      <c r="E56" s="1070"/>
      <c r="F56" s="1032"/>
      <c r="G56" s="437"/>
      <c r="H56" s="437"/>
      <c r="I56" s="1033"/>
      <c r="J56" s="1039"/>
      <c r="K56" s="437"/>
      <c r="L56" s="441"/>
      <c r="M56" s="458"/>
      <c r="N56" s="26"/>
      <c r="O56" s="27"/>
      <c r="P56" s="441"/>
      <c r="Q56" s="458"/>
      <c r="R56" s="26"/>
      <c r="S56" s="437"/>
      <c r="T56" s="437"/>
      <c r="U56" s="437"/>
      <c r="V56" s="437"/>
      <c r="W56" s="1032"/>
      <c r="X56" s="441"/>
      <c r="Y56" s="458"/>
      <c r="Z56" s="469"/>
      <c r="AA56" s="469"/>
      <c r="AB56" s="414"/>
      <c r="AC56" s="1155"/>
      <c r="AD56" s="1127"/>
      <c r="AE56" s="62"/>
      <c r="AF56" s="62"/>
      <c r="AG56" s="62"/>
      <c r="AH56" s="677"/>
      <c r="AI56" s="677"/>
      <c r="AJ56" s="469"/>
      <c r="AK56" s="469"/>
      <c r="AL56" s="481"/>
      <c r="AM56" s="62"/>
      <c r="AN56" s="62"/>
      <c r="AO56" s="62"/>
      <c r="AP56" s="62"/>
      <c r="AQ56" s="677"/>
      <c r="AR56" s="677"/>
      <c r="AS56" s="469"/>
      <c r="AT56" s="469"/>
      <c r="AU56" s="912"/>
    </row>
    <row r="57" spans="1:47" hidden="1" outlineLevel="1" x14ac:dyDescent="0.2">
      <c r="A57" s="913">
        <f>' Original Budget Template'!A57</f>
        <v>7.1</v>
      </c>
      <c r="B57" s="4"/>
      <c r="C57" s="11" t="str">
        <f>' Original Budget Template'!C57</f>
        <v>Description - suboutputs/tasks/expense type</v>
      </c>
      <c r="D57" s="22"/>
      <c r="E57" s="1068"/>
      <c r="F57" s="1034">
        <f>+' Original Budget Template'!F57</f>
        <v>0</v>
      </c>
      <c r="G57" s="439">
        <f>SUM(K57,O57,W57,AI57,AR57)</f>
        <v>0</v>
      </c>
      <c r="H57" s="439">
        <f>' Original Budget Template'!G57</f>
        <v>0</v>
      </c>
      <c r="I57" s="1035">
        <f>IF(ISERROR(IF($B$55=1,G57/$AA$3,G57/$AA$5)),0,(IF($B$55=1,G57/$AA$3,G57/$AA$5)))</f>
        <v>0</v>
      </c>
      <c r="J57" s="1034">
        <f>+' Original Budget Template'!L57</f>
        <v>0</v>
      </c>
      <c r="K57" s="536">
        <f>+'Progress Report - Yr 1 &amp; 9 mth'!O57</f>
        <v>0</v>
      </c>
      <c r="L57" s="441">
        <f t="shared" si="1"/>
        <v>0</v>
      </c>
      <c r="M57" s="459">
        <f>IF(ISERROR(L57/J57),0,L57/J57)</f>
        <v>0</v>
      </c>
      <c r="N57" s="174">
        <f>+'Progress Financial Report -Yr 2'!N57</f>
        <v>0</v>
      </c>
      <c r="O57" s="174">
        <f>+'Progress Financial Report -Yr 2'!S57</f>
        <v>0</v>
      </c>
      <c r="P57" s="441">
        <f>+O57-N57</f>
        <v>0</v>
      </c>
      <c r="Q57" s="459">
        <f>IF(ISERROR(P57/N57),0,P57/N57)</f>
        <v>0</v>
      </c>
      <c r="R57" s="174">
        <f>+'Progress Financial Report -Yr 2'!AE57</f>
        <v>0</v>
      </c>
      <c r="S57" s="440"/>
      <c r="T57" s="440"/>
      <c r="U57" s="440"/>
      <c r="V57" s="440"/>
      <c r="W57" s="1034">
        <f>SUM(S57:V57)</f>
        <v>0</v>
      </c>
      <c r="X57" s="441">
        <f>+W57-R57</f>
        <v>0</v>
      </c>
      <c r="Y57" s="459">
        <f>IF(ISERROR(X57/R57),0,X57/R57)</f>
        <v>0</v>
      </c>
      <c r="Z57" s="469"/>
      <c r="AA57" s="469"/>
      <c r="AB57" s="590"/>
      <c r="AC57" s="1157"/>
      <c r="AD57" s="1128">
        <f>+'Progress Financial Report -Yr 2'!AI57</f>
        <v>0</v>
      </c>
      <c r="AE57" s="366">
        <f>+'Progress Financial Report -Yr 2'!AJ57</f>
        <v>0</v>
      </c>
      <c r="AF57" s="366">
        <f>+'Progress Financial Report -Yr 2'!AK57</f>
        <v>0</v>
      </c>
      <c r="AG57" s="366">
        <f>+'Progress Financial Report -Yr 2'!AL57</f>
        <v>0</v>
      </c>
      <c r="AH57" s="678">
        <f>+' Original Budget Template'!AD57</f>
        <v>0</v>
      </c>
      <c r="AI57" s="678">
        <f>SUM(AD57:AG57)</f>
        <v>0</v>
      </c>
      <c r="AJ57" s="469"/>
      <c r="AK57" s="469"/>
      <c r="AL57" s="589"/>
      <c r="AM57" s="366">
        <f>+' Original Budget Template'!AF57</f>
        <v>0</v>
      </c>
      <c r="AN57" s="366">
        <f>+' Original Budget Template'!AG57</f>
        <v>0</v>
      </c>
      <c r="AO57" s="366">
        <f>+' Original Budget Template'!AH57</f>
        <v>0</v>
      </c>
      <c r="AP57" s="366">
        <f>+' Original Budget Template'!AI57</f>
        <v>0</v>
      </c>
      <c r="AQ57" s="678">
        <f>+' Original Budget Template'!AJ57</f>
        <v>0</v>
      </c>
      <c r="AR57" s="678">
        <f>SUM(AM57:AP57)</f>
        <v>0</v>
      </c>
      <c r="AS57" s="469"/>
      <c r="AT57" s="469"/>
      <c r="AU57" s="914"/>
    </row>
    <row r="58" spans="1:47" hidden="1" outlineLevel="1" x14ac:dyDescent="0.2">
      <c r="A58" s="913">
        <f>' Original Budget Template'!A58</f>
        <v>7.2</v>
      </c>
      <c r="B58" s="4"/>
      <c r="C58" s="11" t="str">
        <f>' Original Budget Template'!C58</f>
        <v>Description - suboutputs/tasks/expense type</v>
      </c>
      <c r="D58" s="22"/>
      <c r="E58" s="1068"/>
      <c r="F58" s="1034">
        <f>+' Original Budget Template'!F58</f>
        <v>0</v>
      </c>
      <c r="G58" s="439">
        <f>SUM(K58,O58,W58,AI58,AR58)</f>
        <v>0</v>
      </c>
      <c r="H58" s="439">
        <f>' Original Budget Template'!G58</f>
        <v>0</v>
      </c>
      <c r="I58" s="1035">
        <f>IF(ISERROR(IF($B$55=1,G58/$AA$3,G58/$AA$5)),0,(IF($B$55=1,G58/$AA$3,G58/$AA$5)))</f>
        <v>0</v>
      </c>
      <c r="J58" s="1034">
        <f>+' Original Budget Template'!L58</f>
        <v>0</v>
      </c>
      <c r="K58" s="536">
        <f>+'Progress Report - Yr 1 &amp; 9 mth'!O58</f>
        <v>0</v>
      </c>
      <c r="L58" s="441">
        <f t="shared" si="1"/>
        <v>0</v>
      </c>
      <c r="M58" s="459">
        <f>IF(ISERROR(L58/J58),0,L58/J58)</f>
        <v>0</v>
      </c>
      <c r="N58" s="174">
        <f>+'Progress Financial Report -Yr 2'!N58</f>
        <v>0</v>
      </c>
      <c r="O58" s="174">
        <f>+'Progress Financial Report -Yr 2'!S58</f>
        <v>0</v>
      </c>
      <c r="P58" s="441">
        <f>+O58-N58</f>
        <v>0</v>
      </c>
      <c r="Q58" s="459">
        <f>IF(ISERROR(P58/N58),0,P58/N58)</f>
        <v>0</v>
      </c>
      <c r="R58" s="174">
        <f>+'Progress Financial Report -Yr 2'!AE58</f>
        <v>0</v>
      </c>
      <c r="S58" s="440"/>
      <c r="T58" s="440"/>
      <c r="U58" s="440"/>
      <c r="V58" s="440"/>
      <c r="W58" s="1034">
        <f>SUM(S58:V58)</f>
        <v>0</v>
      </c>
      <c r="X58" s="441">
        <f>+W58-R58</f>
        <v>0</v>
      </c>
      <c r="Y58" s="459">
        <f>IF(ISERROR(X58/R58),0,X58/R58)</f>
        <v>0</v>
      </c>
      <c r="Z58" s="469"/>
      <c r="AA58" s="469"/>
      <c r="AB58" s="590"/>
      <c r="AC58" s="1157"/>
      <c r="AD58" s="1128">
        <f>+'Progress Financial Report -Yr 2'!AI58</f>
        <v>0</v>
      </c>
      <c r="AE58" s="366">
        <f>+'Progress Financial Report -Yr 2'!AJ58</f>
        <v>0</v>
      </c>
      <c r="AF58" s="366">
        <f>+'Progress Financial Report -Yr 2'!AK58</f>
        <v>0</v>
      </c>
      <c r="AG58" s="366">
        <f>+'Progress Financial Report -Yr 2'!AL58</f>
        <v>0</v>
      </c>
      <c r="AH58" s="678">
        <f>+' Original Budget Template'!AD58</f>
        <v>0</v>
      </c>
      <c r="AI58" s="678">
        <f>SUM(AD58:AG58)</f>
        <v>0</v>
      </c>
      <c r="AJ58" s="469"/>
      <c r="AK58" s="469"/>
      <c r="AL58" s="589"/>
      <c r="AM58" s="366">
        <f>+' Original Budget Template'!AF58</f>
        <v>0</v>
      </c>
      <c r="AN58" s="366">
        <f>+' Original Budget Template'!AG58</f>
        <v>0</v>
      </c>
      <c r="AO58" s="366">
        <f>+' Original Budget Template'!AH58</f>
        <v>0</v>
      </c>
      <c r="AP58" s="366">
        <f>+' Original Budget Template'!AI58</f>
        <v>0</v>
      </c>
      <c r="AQ58" s="678">
        <f>+' Original Budget Template'!AJ58</f>
        <v>0</v>
      </c>
      <c r="AR58" s="678">
        <f>SUM(AM58:AP58)</f>
        <v>0</v>
      </c>
      <c r="AS58" s="469"/>
      <c r="AT58" s="469"/>
      <c r="AU58" s="914"/>
    </row>
    <row r="59" spans="1:47" hidden="1" outlineLevel="1" x14ac:dyDescent="0.2">
      <c r="A59" s="913">
        <f>' Original Budget Template'!A59</f>
        <v>7.3</v>
      </c>
      <c r="B59" s="4"/>
      <c r="C59" s="11" t="str">
        <f>' Original Budget Template'!C59</f>
        <v>Description - suboutputs/tasks/expense type</v>
      </c>
      <c r="D59" s="22"/>
      <c r="E59" s="1068"/>
      <c r="F59" s="1034">
        <f>+' Original Budget Template'!F59</f>
        <v>0</v>
      </c>
      <c r="G59" s="439">
        <f>SUM(K59,O59,W59,AI59,AR59)</f>
        <v>0</v>
      </c>
      <c r="H59" s="439">
        <f>' Original Budget Template'!G59</f>
        <v>0</v>
      </c>
      <c r="I59" s="1035">
        <f>IF(ISERROR(IF($B$55=1,G59/$AA$3,G59/$AA$5)),0,(IF($B$55=1,G59/$AA$3,G59/$AA$5)))</f>
        <v>0</v>
      </c>
      <c r="J59" s="1034">
        <f>+' Original Budget Template'!L59</f>
        <v>0</v>
      </c>
      <c r="K59" s="536">
        <f>+'Progress Report - Yr 1 &amp; 9 mth'!O59</f>
        <v>0</v>
      </c>
      <c r="L59" s="441">
        <f t="shared" si="1"/>
        <v>0</v>
      </c>
      <c r="M59" s="459">
        <f>IF(ISERROR(L59/J59),0,L59/J59)</f>
        <v>0</v>
      </c>
      <c r="N59" s="174">
        <f>+'Progress Financial Report -Yr 2'!N59</f>
        <v>0</v>
      </c>
      <c r="O59" s="174">
        <f>+'Progress Financial Report -Yr 2'!S59</f>
        <v>0</v>
      </c>
      <c r="P59" s="441">
        <f>+O59-N59</f>
        <v>0</v>
      </c>
      <c r="Q59" s="459">
        <f>IF(ISERROR(P59/N59),0,P59/N59)</f>
        <v>0</v>
      </c>
      <c r="R59" s="174">
        <f>+'Progress Financial Report -Yr 2'!AE59</f>
        <v>0</v>
      </c>
      <c r="S59" s="440"/>
      <c r="T59" s="440"/>
      <c r="U59" s="440"/>
      <c r="V59" s="440"/>
      <c r="W59" s="1034">
        <f>SUM(S59:V59)</f>
        <v>0</v>
      </c>
      <c r="X59" s="441">
        <f>+W59-R59</f>
        <v>0</v>
      </c>
      <c r="Y59" s="459">
        <f>IF(ISERROR(X59/R59),0,X59/R59)</f>
        <v>0</v>
      </c>
      <c r="Z59" s="469"/>
      <c r="AA59" s="469"/>
      <c r="AB59" s="590"/>
      <c r="AC59" s="1157"/>
      <c r="AD59" s="1128">
        <f>+'Progress Financial Report -Yr 2'!AI59</f>
        <v>0</v>
      </c>
      <c r="AE59" s="366">
        <f>+'Progress Financial Report -Yr 2'!AJ59</f>
        <v>0</v>
      </c>
      <c r="AF59" s="366">
        <f>+'Progress Financial Report -Yr 2'!AK59</f>
        <v>0</v>
      </c>
      <c r="AG59" s="366">
        <f>+'Progress Financial Report -Yr 2'!AL59</f>
        <v>0</v>
      </c>
      <c r="AH59" s="678">
        <f>+' Original Budget Template'!AD59</f>
        <v>0</v>
      </c>
      <c r="AI59" s="678">
        <f>SUM(AD59:AG59)</f>
        <v>0</v>
      </c>
      <c r="AJ59" s="469"/>
      <c r="AK59" s="469"/>
      <c r="AL59" s="589"/>
      <c r="AM59" s="366">
        <f>+' Original Budget Template'!AF59</f>
        <v>0</v>
      </c>
      <c r="AN59" s="366">
        <f>+' Original Budget Template'!AG59</f>
        <v>0</v>
      </c>
      <c r="AO59" s="366">
        <f>+' Original Budget Template'!AH59</f>
        <v>0</v>
      </c>
      <c r="AP59" s="366">
        <f>+' Original Budget Template'!AI59</f>
        <v>0</v>
      </c>
      <c r="AQ59" s="678">
        <f>+' Original Budget Template'!AJ59</f>
        <v>0</v>
      </c>
      <c r="AR59" s="678">
        <f>SUM(AM59:AP59)</f>
        <v>0</v>
      </c>
      <c r="AS59" s="469"/>
      <c r="AT59" s="469"/>
      <c r="AU59" s="914"/>
    </row>
    <row r="60" spans="1:47" hidden="1" outlineLevel="1" x14ac:dyDescent="0.2">
      <c r="A60" s="913">
        <f>' Original Budget Template'!A60</f>
        <v>7.4</v>
      </c>
      <c r="B60" s="4"/>
      <c r="C60" s="419" t="str">
        <f>' Original Budget Template'!C60</f>
        <v>Description - suboutputs/tasks/expense type</v>
      </c>
      <c r="D60" s="30"/>
      <c r="E60" s="1071"/>
      <c r="F60" s="1034">
        <f>+' Original Budget Template'!F60</f>
        <v>0</v>
      </c>
      <c r="G60" s="439">
        <f>SUM(K60,O60,W60,AI60,AR60)</f>
        <v>0</v>
      </c>
      <c r="H60" s="439">
        <f>' Original Budget Template'!G60</f>
        <v>0</v>
      </c>
      <c r="I60" s="1035">
        <f>IF(ISERROR(IF($B$55=1,G60/$AA$3,G60/$AA$5)),0,(IF($B$55=1,G60/$AA$3,G60/$AA$5)))</f>
        <v>0</v>
      </c>
      <c r="J60" s="1034">
        <f>+' Original Budget Template'!L60</f>
        <v>0</v>
      </c>
      <c r="K60" s="536">
        <f>+'Progress Report - Yr 1 &amp; 9 mth'!O60</f>
        <v>0</v>
      </c>
      <c r="L60" s="441">
        <f t="shared" si="1"/>
        <v>0</v>
      </c>
      <c r="M60" s="459">
        <f>IF(ISERROR(L60/J60),0,L60/J60)</f>
        <v>0</v>
      </c>
      <c r="N60" s="174">
        <f>+'Progress Financial Report -Yr 2'!N60</f>
        <v>0</v>
      </c>
      <c r="O60" s="174">
        <f>+'Progress Financial Report -Yr 2'!S60</f>
        <v>0</v>
      </c>
      <c r="P60" s="441">
        <f>+O60-N60</f>
        <v>0</v>
      </c>
      <c r="Q60" s="459">
        <f>IF(ISERROR(P60/N60),0,P60/N60)</f>
        <v>0</v>
      </c>
      <c r="R60" s="174">
        <f>+'Progress Financial Report -Yr 2'!AE60</f>
        <v>0</v>
      </c>
      <c r="S60" s="440"/>
      <c r="T60" s="440"/>
      <c r="U60" s="440"/>
      <c r="V60" s="440"/>
      <c r="W60" s="1034">
        <f>SUM(S60:V60)</f>
        <v>0</v>
      </c>
      <c r="X60" s="441">
        <f>+W60-R60</f>
        <v>0</v>
      </c>
      <c r="Y60" s="459">
        <f>IF(ISERROR(X60/R60),0,X60/R60)</f>
        <v>0</v>
      </c>
      <c r="Z60" s="469"/>
      <c r="AA60" s="469"/>
      <c r="AB60" s="590"/>
      <c r="AC60" s="1157"/>
      <c r="AD60" s="1128">
        <f>+'Progress Financial Report -Yr 2'!AI60</f>
        <v>0</v>
      </c>
      <c r="AE60" s="366">
        <f>+'Progress Financial Report -Yr 2'!AJ60</f>
        <v>0</v>
      </c>
      <c r="AF60" s="366">
        <f>+'Progress Financial Report -Yr 2'!AK60</f>
        <v>0</v>
      </c>
      <c r="AG60" s="366">
        <f>+'Progress Financial Report -Yr 2'!AL60</f>
        <v>0</v>
      </c>
      <c r="AH60" s="678">
        <f>+' Original Budget Template'!AD60</f>
        <v>0</v>
      </c>
      <c r="AI60" s="678">
        <f>SUM(AD60:AG60)</f>
        <v>0</v>
      </c>
      <c r="AJ60" s="469"/>
      <c r="AK60" s="469"/>
      <c r="AL60" s="589"/>
      <c r="AM60" s="366">
        <f>+' Original Budget Template'!AF60</f>
        <v>0</v>
      </c>
      <c r="AN60" s="366">
        <f>+' Original Budget Template'!AG60</f>
        <v>0</v>
      </c>
      <c r="AO60" s="366">
        <f>+' Original Budget Template'!AH60</f>
        <v>0</v>
      </c>
      <c r="AP60" s="366">
        <f>+' Original Budget Template'!AI60</f>
        <v>0</v>
      </c>
      <c r="AQ60" s="678">
        <f>+' Original Budget Template'!AJ60</f>
        <v>0</v>
      </c>
      <c r="AR60" s="678">
        <f>SUM(AM60:AP60)</f>
        <v>0</v>
      </c>
      <c r="AS60" s="469"/>
      <c r="AT60" s="469"/>
      <c r="AU60" s="914"/>
    </row>
    <row r="61" spans="1:47" ht="5.25" customHeight="1" collapsed="1" x14ac:dyDescent="0.2">
      <c r="A61" s="913"/>
      <c r="B61" s="4"/>
      <c r="C61" s="11"/>
      <c r="D61" s="22"/>
      <c r="E61" s="1068"/>
      <c r="F61" s="1034"/>
      <c r="G61" s="439"/>
      <c r="H61" s="439"/>
      <c r="I61" s="1035"/>
      <c r="J61" s="1107"/>
      <c r="K61" s="443"/>
      <c r="L61" s="441" t="s">
        <v>62</v>
      </c>
      <c r="M61" s="458" t="s">
        <v>62</v>
      </c>
      <c r="N61" s="26"/>
      <c r="O61" s="26"/>
      <c r="P61" s="441" t="s">
        <v>62</v>
      </c>
      <c r="Q61" s="458" t="s">
        <v>62</v>
      </c>
      <c r="R61" s="26"/>
      <c r="S61" s="443"/>
      <c r="T61" s="443"/>
      <c r="U61" s="443"/>
      <c r="V61" s="443"/>
      <c r="W61" s="1107"/>
      <c r="X61" s="441" t="s">
        <v>62</v>
      </c>
      <c r="Y61" s="458" t="s">
        <v>62</v>
      </c>
      <c r="Z61" s="469"/>
      <c r="AA61" s="469"/>
      <c r="AB61" s="26"/>
      <c r="AC61" s="916"/>
      <c r="AD61" s="1129"/>
      <c r="AE61" s="39"/>
      <c r="AF61" s="39"/>
      <c r="AG61" s="39"/>
      <c r="AH61" s="26"/>
      <c r="AI61" s="26"/>
      <c r="AJ61" s="469"/>
      <c r="AK61" s="469"/>
      <c r="AL61" s="26"/>
      <c r="AM61" s="39"/>
      <c r="AN61" s="39"/>
      <c r="AO61" s="39"/>
      <c r="AP61" s="39"/>
      <c r="AQ61" s="26"/>
      <c r="AR61" s="26"/>
      <c r="AS61" s="469"/>
      <c r="AT61" s="469"/>
      <c r="AU61" s="916"/>
    </row>
    <row r="62" spans="1:47" x14ac:dyDescent="0.2">
      <c r="A62" s="917">
        <f>' Original Budget Template'!A62</f>
        <v>8</v>
      </c>
      <c r="B62" s="1311">
        <f>' Original Budget Template'!B62</f>
        <v>1</v>
      </c>
      <c r="C62" s="416" t="str">
        <f>' Original Budget Template'!C62</f>
        <v>Description (Output 8)</v>
      </c>
      <c r="D62" s="417">
        <f>' Original Budget Template'!D62</f>
        <v>0</v>
      </c>
      <c r="E62" s="1069">
        <f>' Original Budget Template'!E62</f>
        <v>0</v>
      </c>
      <c r="F62" s="1030">
        <f>SUM(F63:F68)</f>
        <v>0</v>
      </c>
      <c r="G62" s="434">
        <f>SUM(K62,O62,W62,AI62,AR62)</f>
        <v>0</v>
      </c>
      <c r="H62" s="434">
        <f>' Original Budget Template'!G62</f>
        <v>0</v>
      </c>
      <c r="I62" s="1031">
        <f>SUM(I63:I68)</f>
        <v>0</v>
      </c>
      <c r="J62" s="1038">
        <f>+' Original Budget Template'!L62</f>
        <v>0</v>
      </c>
      <c r="K62" s="434">
        <f>SUM(K64:K68)</f>
        <v>0</v>
      </c>
      <c r="L62" s="435">
        <f>+K62-J62</f>
        <v>0</v>
      </c>
      <c r="M62" s="457">
        <f>IF(ISERROR(L62/J62),0,L62/J62)</f>
        <v>0</v>
      </c>
      <c r="N62" s="534">
        <f>SUM(N64:N67)</f>
        <v>0</v>
      </c>
      <c r="O62" s="535">
        <f>SUM(O64:O67)</f>
        <v>0</v>
      </c>
      <c r="P62" s="435">
        <f>+O62-N62</f>
        <v>0</v>
      </c>
      <c r="Q62" s="457">
        <f>IF(ISERROR(P62/N62),0,P62/N62)</f>
        <v>0</v>
      </c>
      <c r="R62" s="354">
        <f>SUM(R64:R67)</f>
        <v>0</v>
      </c>
      <c r="S62" s="1030">
        <f>SUM(S64:S68)</f>
        <v>0</v>
      </c>
      <c r="T62" s="1030">
        <f>SUM(T64:T68)</f>
        <v>0</v>
      </c>
      <c r="U62" s="1030">
        <f>SUM(U64:U68)</f>
        <v>0</v>
      </c>
      <c r="V62" s="1030">
        <f>SUM(V64:V68)</f>
        <v>0</v>
      </c>
      <c r="W62" s="1030">
        <f>SUM(W64:W68)</f>
        <v>0</v>
      </c>
      <c r="X62" s="435">
        <f>+W62-R62</f>
        <v>0</v>
      </c>
      <c r="Y62" s="457">
        <f>IF(ISERROR(X62/R62),0,X62/R62)</f>
        <v>0</v>
      </c>
      <c r="Z62" s="472">
        <f>IF(ISERROR((+R62+N62+J62)/F62),0,(+R62+N62+J62)/F62)</f>
        <v>0</v>
      </c>
      <c r="AA62" s="472">
        <f>IF(ISERROR((+W62+K62+O62)/G62),0,(+W62+K62+O62)/G62)</f>
        <v>0</v>
      </c>
      <c r="AB62" s="412"/>
      <c r="AC62" s="1156"/>
      <c r="AD62" s="1139">
        <f>SUM(AD64:AD68)</f>
        <v>0</v>
      </c>
      <c r="AE62" s="668">
        <f>SUM(AE64:AE68)</f>
        <v>0</v>
      </c>
      <c r="AF62" s="668">
        <f>SUM(AF64:AF68)</f>
        <v>0</v>
      </c>
      <c r="AG62" s="668">
        <f>SUM(AG64:AG68)</f>
        <v>0</v>
      </c>
      <c r="AH62" s="676">
        <f>+' Original Budget Template'!AD62</f>
        <v>0</v>
      </c>
      <c r="AI62" s="676">
        <f>SUM(AI64:AI67)</f>
        <v>0</v>
      </c>
      <c r="AJ62" s="472">
        <f>IF(ISERROR((+$AH62+$R62+$N62+$J62)/$F62),0,(+$AH62+$R62+$N62+$J62)/$F62)</f>
        <v>0</v>
      </c>
      <c r="AK62" s="472">
        <f>IF(ISERROR((+$AI62+$W62+$O62+$K62)/$G62),0,(+$AI62+$W62+$O62+$K62)/$G62)</f>
        <v>0</v>
      </c>
      <c r="AL62" s="413"/>
      <c r="AM62" s="667">
        <f>SUM(AM64:AM68)</f>
        <v>0</v>
      </c>
      <c r="AN62" s="668">
        <f>SUM(AN64:AN68)</f>
        <v>0</v>
      </c>
      <c r="AO62" s="668">
        <f>SUM(AO64:AO68)</f>
        <v>0</v>
      </c>
      <c r="AP62" s="668">
        <f>SUM(AP64:AP68)</f>
        <v>0</v>
      </c>
      <c r="AQ62" s="676">
        <f>+' Original Budget Template'!AJ62</f>
        <v>0</v>
      </c>
      <c r="AR62" s="676">
        <f>SUM(AR64:AR67)</f>
        <v>0</v>
      </c>
      <c r="AS62" s="472">
        <f>IF(ISERROR((+$AQ62+$AH62+$R62+$N62+$J62)/$F62),0,(+$AQ62+$AH62+$R62+$N62+$J62)/$F62)</f>
        <v>0</v>
      </c>
      <c r="AT62" s="472">
        <f>IF(ISERROR(($AR62+$AI62+$W62+$O62+$K62)/$G62),0,($AR62+$AI62+$W62+$O62+$K62)/$G62)</f>
        <v>0</v>
      </c>
      <c r="AU62" s="918"/>
    </row>
    <row r="63" spans="1:47" ht="38.25" hidden="1" outlineLevel="1" x14ac:dyDescent="0.2">
      <c r="A63" s="919"/>
      <c r="B63" s="1312"/>
      <c r="C63" s="188" t="str">
        <f>' Original Budget Template'!C63</f>
        <v>Under each sub-output, provide a detailed description of what resources will be used to deliver the outputs:</v>
      </c>
      <c r="D63" s="23"/>
      <c r="E63" s="1070"/>
      <c r="F63" s="1032"/>
      <c r="G63" s="437"/>
      <c r="H63" s="437"/>
      <c r="I63" s="1033"/>
      <c r="J63" s="1039"/>
      <c r="K63" s="437"/>
      <c r="L63" s="441"/>
      <c r="M63" s="458"/>
      <c r="N63" s="26"/>
      <c r="O63" s="27"/>
      <c r="P63" s="441"/>
      <c r="Q63" s="458"/>
      <c r="R63" s="26"/>
      <c r="S63" s="437"/>
      <c r="T63" s="437"/>
      <c r="U63" s="437"/>
      <c r="V63" s="437"/>
      <c r="W63" s="1032"/>
      <c r="X63" s="441"/>
      <c r="Y63" s="458"/>
      <c r="Z63" s="469"/>
      <c r="AA63" s="469"/>
      <c r="AB63" s="414"/>
      <c r="AC63" s="1155"/>
      <c r="AD63" s="1127"/>
      <c r="AE63" s="62"/>
      <c r="AF63" s="62"/>
      <c r="AG63" s="62"/>
      <c r="AH63" s="677"/>
      <c r="AI63" s="677"/>
      <c r="AJ63" s="469"/>
      <c r="AK63" s="469"/>
      <c r="AL63" s="481"/>
      <c r="AM63" s="62"/>
      <c r="AN63" s="62"/>
      <c r="AO63" s="62"/>
      <c r="AP63" s="62"/>
      <c r="AQ63" s="677"/>
      <c r="AR63" s="677"/>
      <c r="AS63" s="469"/>
      <c r="AT63" s="469"/>
      <c r="AU63" s="912"/>
    </row>
    <row r="64" spans="1:47" hidden="1" outlineLevel="1" x14ac:dyDescent="0.2">
      <c r="A64" s="913">
        <f>' Original Budget Template'!A64</f>
        <v>8.1</v>
      </c>
      <c r="B64" s="4"/>
      <c r="C64" s="11" t="str">
        <f>' Original Budget Template'!C64</f>
        <v>Description - suboutputs/tasks/expense type</v>
      </c>
      <c r="D64" s="22"/>
      <c r="E64" s="1068"/>
      <c r="F64" s="1034">
        <f>+' Original Budget Template'!F64</f>
        <v>0</v>
      </c>
      <c r="G64" s="439">
        <f>SUM(K64,O64,W64,AI64,AR64)</f>
        <v>0</v>
      </c>
      <c r="H64" s="439">
        <f>' Original Budget Template'!G64</f>
        <v>0</v>
      </c>
      <c r="I64" s="1035">
        <f>IF(ISERROR(IF($B$62=1,G64/$AA$3,G64/$AA$5)),0,(IF($B$62=1,G64/$AA$3,G64/$AA$5)))</f>
        <v>0</v>
      </c>
      <c r="J64" s="1034">
        <f>+' Original Budget Template'!L64</f>
        <v>0</v>
      </c>
      <c r="K64" s="536">
        <f>+'Progress Report - Yr 1 &amp; 9 mth'!O64</f>
        <v>0</v>
      </c>
      <c r="L64" s="441">
        <f t="shared" si="1"/>
        <v>0</v>
      </c>
      <c r="M64" s="459">
        <f>IF(ISERROR(L64/J64),0,L64/J64)</f>
        <v>0</v>
      </c>
      <c r="N64" s="174">
        <f>+'Progress Financial Report -Yr 2'!N64</f>
        <v>0</v>
      </c>
      <c r="O64" s="174">
        <f>+'Progress Financial Report -Yr 2'!S64</f>
        <v>0</v>
      </c>
      <c r="P64" s="441">
        <f>+O64-N64</f>
        <v>0</v>
      </c>
      <c r="Q64" s="459">
        <f>IF(ISERROR(P64/N64),0,P64/N64)</f>
        <v>0</v>
      </c>
      <c r="R64" s="174">
        <f>+'Progress Financial Report -Yr 2'!AE64</f>
        <v>0</v>
      </c>
      <c r="S64" s="440"/>
      <c r="T64" s="440"/>
      <c r="U64" s="440"/>
      <c r="V64" s="440"/>
      <c r="W64" s="1034">
        <f>SUM(S64:V64)</f>
        <v>0</v>
      </c>
      <c r="X64" s="441">
        <f>+W64-R64</f>
        <v>0</v>
      </c>
      <c r="Y64" s="459">
        <f>IF(ISERROR(X64/R64),0,X64/R64)</f>
        <v>0</v>
      </c>
      <c r="Z64" s="469"/>
      <c r="AA64" s="469"/>
      <c r="AB64" s="590"/>
      <c r="AC64" s="1157"/>
      <c r="AD64" s="1128">
        <f>+'Progress Financial Report -Yr 2'!AI64</f>
        <v>0</v>
      </c>
      <c r="AE64" s="366">
        <f>+'Progress Financial Report -Yr 2'!AJ64</f>
        <v>0</v>
      </c>
      <c r="AF64" s="366">
        <f>+'Progress Financial Report -Yr 2'!AK64</f>
        <v>0</v>
      </c>
      <c r="AG64" s="366">
        <f>+'Progress Financial Report -Yr 2'!AL64</f>
        <v>0</v>
      </c>
      <c r="AH64" s="678">
        <f>+' Original Budget Template'!AD64</f>
        <v>0</v>
      </c>
      <c r="AI64" s="678">
        <f>SUM(AD64:AG64)</f>
        <v>0</v>
      </c>
      <c r="AJ64" s="469"/>
      <c r="AK64" s="469"/>
      <c r="AL64" s="589"/>
      <c r="AM64" s="366">
        <f>+' Original Budget Template'!AF64</f>
        <v>0</v>
      </c>
      <c r="AN64" s="366">
        <f>+' Original Budget Template'!AG64</f>
        <v>0</v>
      </c>
      <c r="AO64" s="366">
        <f>+' Original Budget Template'!AH64</f>
        <v>0</v>
      </c>
      <c r="AP64" s="366">
        <f>+' Original Budget Template'!AI64</f>
        <v>0</v>
      </c>
      <c r="AQ64" s="678">
        <f>+' Original Budget Template'!AJ64</f>
        <v>0</v>
      </c>
      <c r="AR64" s="678">
        <f>SUM(AM64:AP64)</f>
        <v>0</v>
      </c>
      <c r="AS64" s="469"/>
      <c r="AT64" s="469"/>
      <c r="AU64" s="914"/>
    </row>
    <row r="65" spans="1:47" hidden="1" outlineLevel="1" x14ac:dyDescent="0.2">
      <c r="A65" s="913">
        <f>' Original Budget Template'!A65</f>
        <v>8.1999999999999993</v>
      </c>
      <c r="B65" s="4"/>
      <c r="C65" s="11" t="str">
        <f>' Original Budget Template'!C65</f>
        <v>Description - suboutputs/tasks/expense type</v>
      </c>
      <c r="D65" s="22"/>
      <c r="E65" s="1068"/>
      <c r="F65" s="1034">
        <f>+' Original Budget Template'!F65</f>
        <v>0</v>
      </c>
      <c r="G65" s="439">
        <f>SUM(K65,O65,W65,AI65,AR65)</f>
        <v>0</v>
      </c>
      <c r="H65" s="439">
        <f>' Original Budget Template'!G65</f>
        <v>0</v>
      </c>
      <c r="I65" s="1035">
        <f>IF(ISERROR(IF($B$62=1,G65/$AA$3,G65/$AA$5)),0,(IF($B$62=1,G65/$AA$3,G65/$AA$5)))</f>
        <v>0</v>
      </c>
      <c r="J65" s="1034">
        <f>+' Original Budget Template'!L65</f>
        <v>0</v>
      </c>
      <c r="K65" s="536">
        <f>+'Progress Report - Yr 1 &amp; 9 mth'!O65</f>
        <v>0</v>
      </c>
      <c r="L65" s="441">
        <f t="shared" si="1"/>
        <v>0</v>
      </c>
      <c r="M65" s="459">
        <f>IF(ISERROR(L65/J65),0,L65/J65)</f>
        <v>0</v>
      </c>
      <c r="N65" s="174">
        <f>+'Progress Financial Report -Yr 2'!N65</f>
        <v>0</v>
      </c>
      <c r="O65" s="174">
        <f>+'Progress Financial Report -Yr 2'!S65</f>
        <v>0</v>
      </c>
      <c r="P65" s="441">
        <f>+O65-N65</f>
        <v>0</v>
      </c>
      <c r="Q65" s="459">
        <f>IF(ISERROR(P65/N65),0,P65/N65)</f>
        <v>0</v>
      </c>
      <c r="R65" s="174">
        <f>+'Progress Financial Report -Yr 2'!AE65</f>
        <v>0</v>
      </c>
      <c r="S65" s="440"/>
      <c r="T65" s="440"/>
      <c r="U65" s="440"/>
      <c r="V65" s="440"/>
      <c r="W65" s="1034">
        <f>SUM(S65:V65)</f>
        <v>0</v>
      </c>
      <c r="X65" s="441">
        <f>+W65-R65</f>
        <v>0</v>
      </c>
      <c r="Y65" s="459">
        <f>IF(ISERROR(X65/R65),0,X65/R65)</f>
        <v>0</v>
      </c>
      <c r="Z65" s="469"/>
      <c r="AA65" s="469"/>
      <c r="AB65" s="590"/>
      <c r="AC65" s="1157"/>
      <c r="AD65" s="1128">
        <f>+'Progress Financial Report -Yr 2'!AI65</f>
        <v>0</v>
      </c>
      <c r="AE65" s="366">
        <f>+'Progress Financial Report -Yr 2'!AJ65</f>
        <v>0</v>
      </c>
      <c r="AF65" s="366">
        <f>+'Progress Financial Report -Yr 2'!AK65</f>
        <v>0</v>
      </c>
      <c r="AG65" s="366">
        <f>+'Progress Financial Report -Yr 2'!AL65</f>
        <v>0</v>
      </c>
      <c r="AH65" s="678">
        <f>+' Original Budget Template'!AD65</f>
        <v>0</v>
      </c>
      <c r="AI65" s="678">
        <f>SUM(AD65:AG65)</f>
        <v>0</v>
      </c>
      <c r="AJ65" s="469"/>
      <c r="AK65" s="469"/>
      <c r="AL65" s="589"/>
      <c r="AM65" s="366">
        <f>+' Original Budget Template'!AF65</f>
        <v>0</v>
      </c>
      <c r="AN65" s="366">
        <f>+' Original Budget Template'!AG65</f>
        <v>0</v>
      </c>
      <c r="AO65" s="366">
        <f>+' Original Budget Template'!AH65</f>
        <v>0</v>
      </c>
      <c r="AP65" s="366">
        <f>+' Original Budget Template'!AI65</f>
        <v>0</v>
      </c>
      <c r="AQ65" s="678">
        <f>+' Original Budget Template'!AJ65</f>
        <v>0</v>
      </c>
      <c r="AR65" s="678">
        <f>SUM(AM65:AP65)</f>
        <v>0</v>
      </c>
      <c r="AS65" s="469"/>
      <c r="AT65" s="469"/>
      <c r="AU65" s="914"/>
    </row>
    <row r="66" spans="1:47" hidden="1" outlineLevel="1" x14ac:dyDescent="0.2">
      <c r="A66" s="913">
        <f>' Original Budget Template'!A66</f>
        <v>8.3000000000000007</v>
      </c>
      <c r="B66" s="4"/>
      <c r="C66" s="11" t="str">
        <f>' Original Budget Template'!C66</f>
        <v>Description - suboutputs/tasks/expense type</v>
      </c>
      <c r="D66" s="22"/>
      <c r="E66" s="1068"/>
      <c r="F66" s="1034">
        <f>+' Original Budget Template'!F66</f>
        <v>0</v>
      </c>
      <c r="G66" s="439">
        <f>SUM(K66,O66,W66,AI66,AR66)</f>
        <v>0</v>
      </c>
      <c r="H66" s="439">
        <f>' Original Budget Template'!G66</f>
        <v>0</v>
      </c>
      <c r="I66" s="1035">
        <f>IF(ISERROR(IF($B$62=1,G66/$AA$3,G66/$AA$5)),0,(IF($B$62=1,G66/$AA$3,G66/$AA$5)))</f>
        <v>0</v>
      </c>
      <c r="J66" s="1034">
        <f>+' Original Budget Template'!L66</f>
        <v>0</v>
      </c>
      <c r="K66" s="536">
        <f>+'Progress Report - Yr 1 &amp; 9 mth'!O66</f>
        <v>0</v>
      </c>
      <c r="L66" s="441">
        <f t="shared" si="1"/>
        <v>0</v>
      </c>
      <c r="M66" s="459">
        <f>IF(ISERROR(L66/J66),0,L66/J66)</f>
        <v>0</v>
      </c>
      <c r="N66" s="174">
        <f>+'Progress Financial Report -Yr 2'!N66</f>
        <v>0</v>
      </c>
      <c r="O66" s="174">
        <f>+'Progress Financial Report -Yr 2'!S66</f>
        <v>0</v>
      </c>
      <c r="P66" s="441">
        <f>+O66-N66</f>
        <v>0</v>
      </c>
      <c r="Q66" s="459">
        <f>IF(ISERROR(P66/N66),0,P66/N66)</f>
        <v>0</v>
      </c>
      <c r="R66" s="174">
        <f>+'Progress Financial Report -Yr 2'!AE66</f>
        <v>0</v>
      </c>
      <c r="S66" s="440"/>
      <c r="T66" s="440"/>
      <c r="U66" s="440"/>
      <c r="V66" s="440"/>
      <c r="W66" s="1034">
        <f>SUM(S66:V66)</f>
        <v>0</v>
      </c>
      <c r="X66" s="441">
        <f>+W66-R66</f>
        <v>0</v>
      </c>
      <c r="Y66" s="459">
        <f>IF(ISERROR(X66/R66),0,X66/R66)</f>
        <v>0</v>
      </c>
      <c r="Z66" s="469"/>
      <c r="AA66" s="469"/>
      <c r="AB66" s="590"/>
      <c r="AC66" s="1157"/>
      <c r="AD66" s="1128">
        <f>+'Progress Financial Report -Yr 2'!AI66</f>
        <v>0</v>
      </c>
      <c r="AE66" s="366">
        <f>+'Progress Financial Report -Yr 2'!AJ66</f>
        <v>0</v>
      </c>
      <c r="AF66" s="366">
        <f>+'Progress Financial Report -Yr 2'!AK66</f>
        <v>0</v>
      </c>
      <c r="AG66" s="366">
        <f>+'Progress Financial Report -Yr 2'!AL66</f>
        <v>0</v>
      </c>
      <c r="AH66" s="678">
        <f>+' Original Budget Template'!AD66</f>
        <v>0</v>
      </c>
      <c r="AI66" s="678">
        <f>SUM(AD66:AG66)</f>
        <v>0</v>
      </c>
      <c r="AJ66" s="469"/>
      <c r="AK66" s="469"/>
      <c r="AL66" s="589"/>
      <c r="AM66" s="366">
        <f>+' Original Budget Template'!AF66</f>
        <v>0</v>
      </c>
      <c r="AN66" s="366">
        <f>+' Original Budget Template'!AG66</f>
        <v>0</v>
      </c>
      <c r="AO66" s="366">
        <f>+' Original Budget Template'!AH66</f>
        <v>0</v>
      </c>
      <c r="AP66" s="366">
        <f>+' Original Budget Template'!AI66</f>
        <v>0</v>
      </c>
      <c r="AQ66" s="678">
        <f>+' Original Budget Template'!AJ66</f>
        <v>0</v>
      </c>
      <c r="AR66" s="678">
        <f>SUM(AM66:AP66)</f>
        <v>0</v>
      </c>
      <c r="AS66" s="469"/>
      <c r="AT66" s="469"/>
      <c r="AU66" s="914"/>
    </row>
    <row r="67" spans="1:47" hidden="1" outlineLevel="1" x14ac:dyDescent="0.2">
      <c r="A67" s="913">
        <f>' Original Budget Template'!A67</f>
        <v>8.4</v>
      </c>
      <c r="B67" s="4"/>
      <c r="C67" s="419" t="str">
        <f>' Original Budget Template'!C67</f>
        <v>Description - suboutputs/tasks/expense type</v>
      </c>
      <c r="D67" s="30"/>
      <c r="E67" s="1071"/>
      <c r="F67" s="1034">
        <f>+' Original Budget Template'!F67</f>
        <v>0</v>
      </c>
      <c r="G67" s="439">
        <f>SUM(K67,O67,W67,AI67,AR67)</f>
        <v>0</v>
      </c>
      <c r="H67" s="439">
        <f>' Original Budget Template'!G67</f>
        <v>0</v>
      </c>
      <c r="I67" s="1035">
        <f>IF(ISERROR(IF($B$62=1,G67/$AA$3,G67/$AA$5)),0,(IF($B$62=1,G67/$AA$3,G67/$AA$5)))</f>
        <v>0</v>
      </c>
      <c r="J67" s="1034">
        <f>+' Original Budget Template'!L67</f>
        <v>0</v>
      </c>
      <c r="K67" s="536">
        <f>+'Progress Report - Yr 1 &amp; 9 mth'!O67</f>
        <v>0</v>
      </c>
      <c r="L67" s="441">
        <f t="shared" si="1"/>
        <v>0</v>
      </c>
      <c r="M67" s="459">
        <f>IF(ISERROR(L67/J67),0,L67/J67)</f>
        <v>0</v>
      </c>
      <c r="N67" s="174">
        <f>+'Progress Financial Report -Yr 2'!N67</f>
        <v>0</v>
      </c>
      <c r="O67" s="174">
        <f>+'Progress Financial Report -Yr 2'!S67</f>
        <v>0</v>
      </c>
      <c r="P67" s="441">
        <f>+O67-N67</f>
        <v>0</v>
      </c>
      <c r="Q67" s="459">
        <f>IF(ISERROR(P67/N67),0,P67/N67)</f>
        <v>0</v>
      </c>
      <c r="R67" s="174">
        <f>+'Progress Financial Report -Yr 2'!AE67</f>
        <v>0</v>
      </c>
      <c r="S67" s="440"/>
      <c r="T67" s="440"/>
      <c r="U67" s="440"/>
      <c r="V67" s="440"/>
      <c r="W67" s="1034">
        <f>SUM(S67:V67)</f>
        <v>0</v>
      </c>
      <c r="X67" s="441">
        <f>+W67-R67</f>
        <v>0</v>
      </c>
      <c r="Y67" s="459">
        <f>IF(ISERROR(X67/R67),0,X67/R67)</f>
        <v>0</v>
      </c>
      <c r="Z67" s="469"/>
      <c r="AA67" s="469"/>
      <c r="AB67" s="590"/>
      <c r="AC67" s="1157"/>
      <c r="AD67" s="1128">
        <f>+'Progress Financial Report -Yr 2'!AI67</f>
        <v>0</v>
      </c>
      <c r="AE67" s="366">
        <f>+'Progress Financial Report -Yr 2'!AJ67</f>
        <v>0</v>
      </c>
      <c r="AF67" s="366">
        <f>+'Progress Financial Report -Yr 2'!AK67</f>
        <v>0</v>
      </c>
      <c r="AG67" s="366">
        <f>+'Progress Financial Report -Yr 2'!AL67</f>
        <v>0</v>
      </c>
      <c r="AH67" s="678">
        <f>+' Original Budget Template'!AD67</f>
        <v>0</v>
      </c>
      <c r="AI67" s="678">
        <f>SUM(AD67:AG67)</f>
        <v>0</v>
      </c>
      <c r="AJ67" s="469"/>
      <c r="AK67" s="469"/>
      <c r="AL67" s="589"/>
      <c r="AM67" s="366">
        <f>+' Original Budget Template'!AF67</f>
        <v>0</v>
      </c>
      <c r="AN67" s="366">
        <f>+' Original Budget Template'!AG67</f>
        <v>0</v>
      </c>
      <c r="AO67" s="366">
        <f>+' Original Budget Template'!AH67</f>
        <v>0</v>
      </c>
      <c r="AP67" s="366">
        <f>+' Original Budget Template'!AI67</f>
        <v>0</v>
      </c>
      <c r="AQ67" s="678">
        <f>+' Original Budget Template'!AJ67</f>
        <v>0</v>
      </c>
      <c r="AR67" s="678">
        <f>SUM(AM67:AP67)</f>
        <v>0</v>
      </c>
      <c r="AS67" s="469"/>
      <c r="AT67" s="469"/>
      <c r="AU67" s="914"/>
    </row>
    <row r="68" spans="1:47" ht="5.25" customHeight="1" collapsed="1" x14ac:dyDescent="0.2">
      <c r="A68" s="913"/>
      <c r="B68" s="4"/>
      <c r="C68" s="11"/>
      <c r="D68" s="22"/>
      <c r="E68" s="1068"/>
      <c r="F68" s="1034"/>
      <c r="G68" s="439"/>
      <c r="H68" s="439"/>
      <c r="I68" s="1035"/>
      <c r="J68" s="1107"/>
      <c r="K68" s="443"/>
      <c r="L68" s="441" t="s">
        <v>62</v>
      </c>
      <c r="M68" s="458" t="s">
        <v>62</v>
      </c>
      <c r="N68" s="26"/>
      <c r="O68" s="26"/>
      <c r="P68" s="441" t="s">
        <v>62</v>
      </c>
      <c r="Q68" s="458" t="s">
        <v>62</v>
      </c>
      <c r="R68" s="26"/>
      <c r="S68" s="443"/>
      <c r="T68" s="443"/>
      <c r="U68" s="443"/>
      <c r="V68" s="443"/>
      <c r="W68" s="1107"/>
      <c r="X68" s="441" t="s">
        <v>62</v>
      </c>
      <c r="Y68" s="458" t="s">
        <v>62</v>
      </c>
      <c r="Z68" s="469"/>
      <c r="AA68" s="469"/>
      <c r="AB68" s="26"/>
      <c r="AC68" s="916"/>
      <c r="AD68" s="1129"/>
      <c r="AE68" s="39"/>
      <c r="AF68" s="39"/>
      <c r="AG68" s="39"/>
      <c r="AH68" s="26"/>
      <c r="AI68" s="26"/>
      <c r="AJ68" s="469"/>
      <c r="AK68" s="469"/>
      <c r="AL68" s="26"/>
      <c r="AM68" s="39"/>
      <c r="AN68" s="39"/>
      <c r="AO68" s="39"/>
      <c r="AP68" s="39"/>
      <c r="AQ68" s="26"/>
      <c r="AR68" s="26"/>
      <c r="AS68" s="469"/>
      <c r="AT68" s="469"/>
      <c r="AU68" s="916"/>
    </row>
    <row r="69" spans="1:47" x14ac:dyDescent="0.2">
      <c r="A69" s="917">
        <f>' Original Budget Template'!A69</f>
        <v>9</v>
      </c>
      <c r="B69" s="1311">
        <f>' Original Budget Template'!B69</f>
        <v>1</v>
      </c>
      <c r="C69" s="416" t="str">
        <f>' Original Budget Template'!C69</f>
        <v>Description (Output 9)</v>
      </c>
      <c r="D69" s="417">
        <f>' Original Budget Template'!D69</f>
        <v>0</v>
      </c>
      <c r="E69" s="1069">
        <f>' Original Budget Template'!E69</f>
        <v>0</v>
      </c>
      <c r="F69" s="1030">
        <f>SUM(F70:F75)</f>
        <v>0</v>
      </c>
      <c r="G69" s="434">
        <f>SUM(K69,O69,W69,AI69,AR69)</f>
        <v>0</v>
      </c>
      <c r="H69" s="434">
        <f>' Original Budget Template'!G69</f>
        <v>0</v>
      </c>
      <c r="I69" s="1031">
        <f>SUM(I70:I75)</f>
        <v>0</v>
      </c>
      <c r="J69" s="1038">
        <f>+' Original Budget Template'!L69</f>
        <v>0</v>
      </c>
      <c r="K69" s="434">
        <f>SUM(K71:K75)</f>
        <v>0</v>
      </c>
      <c r="L69" s="435">
        <f>+K69-J69</f>
        <v>0</v>
      </c>
      <c r="M69" s="457">
        <f>IF(ISERROR(L69/J69),0,L69/J69)</f>
        <v>0</v>
      </c>
      <c r="N69" s="534">
        <f>SUM(N71:N74)</f>
        <v>0</v>
      </c>
      <c r="O69" s="535">
        <f>SUM(O71:O74)</f>
        <v>0</v>
      </c>
      <c r="P69" s="435">
        <f>+O69-N69</f>
        <v>0</v>
      </c>
      <c r="Q69" s="457">
        <f>IF(ISERROR(P69/N69),0,P69/N69)</f>
        <v>0</v>
      </c>
      <c r="R69" s="354">
        <f>SUM(R71:R74)</f>
        <v>0</v>
      </c>
      <c r="S69" s="1030">
        <f>SUM(S71:S75)</f>
        <v>0</v>
      </c>
      <c r="T69" s="1030">
        <f>SUM(T71:T75)</f>
        <v>0</v>
      </c>
      <c r="U69" s="1030">
        <f>SUM(U71:U75)</f>
        <v>0</v>
      </c>
      <c r="V69" s="1030">
        <f>SUM(V71:V75)</f>
        <v>0</v>
      </c>
      <c r="W69" s="1030">
        <f>SUM(W71:W75)</f>
        <v>0</v>
      </c>
      <c r="X69" s="435">
        <f>+W69-R69</f>
        <v>0</v>
      </c>
      <c r="Y69" s="457">
        <f>IF(ISERROR(X69/R69),0,X69/R69)</f>
        <v>0</v>
      </c>
      <c r="Z69" s="472">
        <f>IF(ISERROR((+R69+N69+J69)/F69),0,(+R69+N69+J69)/F69)</f>
        <v>0</v>
      </c>
      <c r="AA69" s="472">
        <f>IF(ISERROR((+W69+K69+O69)/G69),0,(+W69+K69+O69)/G69)</f>
        <v>0</v>
      </c>
      <c r="AB69" s="412"/>
      <c r="AC69" s="1156"/>
      <c r="AD69" s="1139">
        <f>SUM(AD71:AD75)</f>
        <v>0</v>
      </c>
      <c r="AE69" s="668">
        <f>SUM(AE71:AE75)</f>
        <v>0</v>
      </c>
      <c r="AF69" s="668">
        <f>SUM(AF71:AF75)</f>
        <v>0</v>
      </c>
      <c r="AG69" s="668">
        <f>SUM(AG71:AG75)</f>
        <v>0</v>
      </c>
      <c r="AH69" s="676">
        <f>+' Original Budget Template'!AD69</f>
        <v>0</v>
      </c>
      <c r="AI69" s="676">
        <f>SUM(AI71:AI74)</f>
        <v>0</v>
      </c>
      <c r="AJ69" s="472">
        <f>IF(ISERROR((+$AH69+$R69+$N69+$J69)/$F69),0,(+$AH69+$R69+$N69+$J69)/$F69)</f>
        <v>0</v>
      </c>
      <c r="AK69" s="472">
        <f>IF(ISERROR((+$AI69+$W69+$O69+$K69)/$G69),0,(+$AI69+$W69+$O69+$K69)/$G69)</f>
        <v>0</v>
      </c>
      <c r="AL69" s="413"/>
      <c r="AM69" s="667">
        <f>SUM(AM71:AM75)</f>
        <v>0</v>
      </c>
      <c r="AN69" s="668">
        <f>SUM(AN71:AN75)</f>
        <v>0</v>
      </c>
      <c r="AO69" s="668">
        <f>SUM(AO71:AO75)</f>
        <v>0</v>
      </c>
      <c r="AP69" s="668">
        <f>SUM(AP71:AP75)</f>
        <v>0</v>
      </c>
      <c r="AQ69" s="676">
        <f>+' Original Budget Template'!AJ69</f>
        <v>0</v>
      </c>
      <c r="AR69" s="676">
        <f>SUM(AR71:AR74)</f>
        <v>0</v>
      </c>
      <c r="AS69" s="472">
        <f>IF(ISERROR((+$AQ69+$AH69+$R69+$N69+$J69)/$F69),0,(+$AQ69+$AH69+$R69+$N69+$J69)/$F69)</f>
        <v>0</v>
      </c>
      <c r="AT69" s="472">
        <f>IF(ISERROR(($AR69+$AI69+$W69+$O69+$K69)/$G69),0,($AR69+$AI69+$W69+$O69+$K69)/$G69)</f>
        <v>0</v>
      </c>
      <c r="AU69" s="918"/>
    </row>
    <row r="70" spans="1:47" ht="38.25" hidden="1" outlineLevel="1" x14ac:dyDescent="0.2">
      <c r="A70" s="919"/>
      <c r="B70" s="1312"/>
      <c r="C70" s="188" t="str">
        <f>' Original Budget Template'!C70</f>
        <v>Under each sub-output, provide a detailed description of what resources will be used to deliver the outputs:</v>
      </c>
      <c r="D70" s="23"/>
      <c r="E70" s="1070"/>
      <c r="F70" s="1032"/>
      <c r="G70" s="437"/>
      <c r="H70" s="437"/>
      <c r="I70" s="1033"/>
      <c r="J70" s="1039"/>
      <c r="K70" s="437"/>
      <c r="L70" s="441"/>
      <c r="M70" s="458"/>
      <c r="N70" s="26"/>
      <c r="O70" s="27"/>
      <c r="P70" s="441"/>
      <c r="Q70" s="458"/>
      <c r="R70" s="26"/>
      <c r="S70" s="437"/>
      <c r="T70" s="437"/>
      <c r="U70" s="437"/>
      <c r="V70" s="437"/>
      <c r="W70" s="1032"/>
      <c r="X70" s="441"/>
      <c r="Y70" s="458"/>
      <c r="Z70" s="469"/>
      <c r="AA70" s="469"/>
      <c r="AB70" s="414"/>
      <c r="AC70" s="1155"/>
      <c r="AD70" s="1127"/>
      <c r="AE70" s="62"/>
      <c r="AF70" s="62"/>
      <c r="AG70" s="62"/>
      <c r="AH70" s="677"/>
      <c r="AI70" s="677"/>
      <c r="AJ70" s="469"/>
      <c r="AK70" s="469"/>
      <c r="AL70" s="481"/>
      <c r="AM70" s="62"/>
      <c r="AN70" s="62"/>
      <c r="AO70" s="62"/>
      <c r="AP70" s="62"/>
      <c r="AQ70" s="677"/>
      <c r="AR70" s="677"/>
      <c r="AS70" s="469"/>
      <c r="AT70" s="469"/>
      <c r="AU70" s="912"/>
    </row>
    <row r="71" spans="1:47" hidden="1" outlineLevel="1" x14ac:dyDescent="0.2">
      <c r="A71" s="913">
        <f>' Original Budget Template'!A71</f>
        <v>9.1</v>
      </c>
      <c r="B71" s="4"/>
      <c r="C71" s="11" t="str">
        <f>' Original Budget Template'!C71</f>
        <v>Description - suboutputs/tasks/expense type</v>
      </c>
      <c r="D71" s="22"/>
      <c r="E71" s="1068"/>
      <c r="F71" s="1034">
        <f>+' Original Budget Template'!F71</f>
        <v>0</v>
      </c>
      <c r="G71" s="439">
        <f>SUM(K71,O71,W71,AI71,AR71)</f>
        <v>0</v>
      </c>
      <c r="H71" s="439">
        <f>' Original Budget Template'!G71</f>
        <v>0</v>
      </c>
      <c r="I71" s="1035">
        <f>IF(ISERROR(IF($B$69=1,G71/$AA$3,G71/$AA$5)),0,(IF($B$69=1,G71/$AA$3,G71/$AA$5)))</f>
        <v>0</v>
      </c>
      <c r="J71" s="1034">
        <f>+' Original Budget Template'!L71</f>
        <v>0</v>
      </c>
      <c r="K71" s="536">
        <f>+'Progress Report - Yr 1 &amp; 9 mth'!O71</f>
        <v>0</v>
      </c>
      <c r="L71" s="441">
        <f t="shared" si="1"/>
        <v>0</v>
      </c>
      <c r="M71" s="459">
        <f>IF(ISERROR(L71/J71),0,L71/J71)</f>
        <v>0</v>
      </c>
      <c r="N71" s="174">
        <f>+'Progress Financial Report -Yr 2'!N71</f>
        <v>0</v>
      </c>
      <c r="O71" s="174">
        <f>+'Progress Financial Report -Yr 2'!S71</f>
        <v>0</v>
      </c>
      <c r="P71" s="441">
        <f>+O71-N71</f>
        <v>0</v>
      </c>
      <c r="Q71" s="459">
        <f>IF(ISERROR(P71/N71),0,P71/N71)</f>
        <v>0</v>
      </c>
      <c r="R71" s="174">
        <f>+'Progress Financial Report -Yr 2'!AE71</f>
        <v>0</v>
      </c>
      <c r="S71" s="440"/>
      <c r="T71" s="440"/>
      <c r="U71" s="440"/>
      <c r="V71" s="440"/>
      <c r="W71" s="1034">
        <f>SUM(S71:V71)</f>
        <v>0</v>
      </c>
      <c r="X71" s="441">
        <f>+W71-R71</f>
        <v>0</v>
      </c>
      <c r="Y71" s="459">
        <f>IF(ISERROR(X71/R71),0,X71/R71)</f>
        <v>0</v>
      </c>
      <c r="Z71" s="469"/>
      <c r="AA71" s="469"/>
      <c r="AB71" s="590"/>
      <c r="AC71" s="1157"/>
      <c r="AD71" s="1128">
        <f>+'Progress Financial Report -Yr 2'!AI71</f>
        <v>0</v>
      </c>
      <c r="AE71" s="366">
        <f>+'Progress Financial Report -Yr 2'!AJ71</f>
        <v>0</v>
      </c>
      <c r="AF71" s="366">
        <f>+'Progress Financial Report -Yr 2'!AK71</f>
        <v>0</v>
      </c>
      <c r="AG71" s="366">
        <f>+'Progress Financial Report -Yr 2'!AL71</f>
        <v>0</v>
      </c>
      <c r="AH71" s="678">
        <f>+' Original Budget Template'!AD71</f>
        <v>0</v>
      </c>
      <c r="AI71" s="678">
        <f>SUM(AD71:AG71)</f>
        <v>0</v>
      </c>
      <c r="AJ71" s="469"/>
      <c r="AK71" s="469"/>
      <c r="AL71" s="589"/>
      <c r="AM71" s="366">
        <f>+' Original Budget Template'!AF71</f>
        <v>0</v>
      </c>
      <c r="AN71" s="366">
        <f>+' Original Budget Template'!AG71</f>
        <v>0</v>
      </c>
      <c r="AO71" s="366">
        <f>+' Original Budget Template'!AH71</f>
        <v>0</v>
      </c>
      <c r="AP71" s="366">
        <f>+' Original Budget Template'!AI71</f>
        <v>0</v>
      </c>
      <c r="AQ71" s="678">
        <f>+' Original Budget Template'!AJ71</f>
        <v>0</v>
      </c>
      <c r="AR71" s="678">
        <f>SUM(AM71:AP71)</f>
        <v>0</v>
      </c>
      <c r="AS71" s="469"/>
      <c r="AT71" s="469"/>
      <c r="AU71" s="914"/>
    </row>
    <row r="72" spans="1:47" hidden="1" outlineLevel="1" x14ac:dyDescent="0.2">
      <c r="A72" s="913">
        <f>' Original Budget Template'!A72</f>
        <v>9.1999999999999993</v>
      </c>
      <c r="B72" s="4"/>
      <c r="C72" s="11" t="str">
        <f>' Original Budget Template'!C72</f>
        <v>Description - suboutputs/tasks/expense type</v>
      </c>
      <c r="D72" s="22"/>
      <c r="E72" s="1068"/>
      <c r="F72" s="1034">
        <f>+' Original Budget Template'!F72</f>
        <v>0</v>
      </c>
      <c r="G72" s="439">
        <f>SUM(K72,O72,W72,AI72,AR72)</f>
        <v>0</v>
      </c>
      <c r="H72" s="439">
        <f>' Original Budget Template'!G72</f>
        <v>0</v>
      </c>
      <c r="I72" s="1035">
        <f>IF(ISERROR(IF($B$69=1,G72/$AA$3,G72/$AA$5)),0,(IF($B$69=1,G72/$AA$3,G72/$AA$5)))</f>
        <v>0</v>
      </c>
      <c r="J72" s="1034">
        <f>+' Original Budget Template'!L72</f>
        <v>0</v>
      </c>
      <c r="K72" s="536">
        <f>+'Progress Report - Yr 1 &amp; 9 mth'!O72</f>
        <v>0</v>
      </c>
      <c r="L72" s="441">
        <f t="shared" si="1"/>
        <v>0</v>
      </c>
      <c r="M72" s="459">
        <f>IF(ISERROR(L72/J72),0,L72/J72)</f>
        <v>0</v>
      </c>
      <c r="N72" s="174">
        <f>+'Progress Financial Report -Yr 2'!N72</f>
        <v>0</v>
      </c>
      <c r="O72" s="174">
        <f>+'Progress Financial Report -Yr 2'!S72</f>
        <v>0</v>
      </c>
      <c r="P72" s="441">
        <f>+O72-N72</f>
        <v>0</v>
      </c>
      <c r="Q72" s="459">
        <f>IF(ISERROR(P72/N72),0,P72/N72)</f>
        <v>0</v>
      </c>
      <c r="R72" s="174">
        <f>+'Progress Financial Report -Yr 2'!AE72</f>
        <v>0</v>
      </c>
      <c r="S72" s="440"/>
      <c r="T72" s="440"/>
      <c r="U72" s="440"/>
      <c r="V72" s="440"/>
      <c r="W72" s="1034">
        <f>SUM(S72:V72)</f>
        <v>0</v>
      </c>
      <c r="X72" s="441">
        <f>+W72-R72</f>
        <v>0</v>
      </c>
      <c r="Y72" s="459">
        <f>IF(ISERROR(X72/R72),0,X72/R72)</f>
        <v>0</v>
      </c>
      <c r="Z72" s="469"/>
      <c r="AA72" s="469"/>
      <c r="AB72" s="590"/>
      <c r="AC72" s="1157"/>
      <c r="AD72" s="1128">
        <f>+'Progress Financial Report -Yr 2'!AI72</f>
        <v>0</v>
      </c>
      <c r="AE72" s="366">
        <f>+'Progress Financial Report -Yr 2'!AJ72</f>
        <v>0</v>
      </c>
      <c r="AF72" s="366">
        <f>+'Progress Financial Report -Yr 2'!AK72</f>
        <v>0</v>
      </c>
      <c r="AG72" s="366">
        <f>+'Progress Financial Report -Yr 2'!AL72</f>
        <v>0</v>
      </c>
      <c r="AH72" s="678">
        <f>+' Original Budget Template'!AD72</f>
        <v>0</v>
      </c>
      <c r="AI72" s="678">
        <f>SUM(AD72:AG72)</f>
        <v>0</v>
      </c>
      <c r="AJ72" s="469"/>
      <c r="AK72" s="469"/>
      <c r="AL72" s="589"/>
      <c r="AM72" s="366">
        <f>+' Original Budget Template'!AF72</f>
        <v>0</v>
      </c>
      <c r="AN72" s="366">
        <f>+' Original Budget Template'!AG72</f>
        <v>0</v>
      </c>
      <c r="AO72" s="366">
        <f>+' Original Budget Template'!AH72</f>
        <v>0</v>
      </c>
      <c r="AP72" s="366">
        <f>+' Original Budget Template'!AI72</f>
        <v>0</v>
      </c>
      <c r="AQ72" s="678">
        <f>+' Original Budget Template'!AJ72</f>
        <v>0</v>
      </c>
      <c r="AR72" s="678">
        <f>SUM(AM72:AP72)</f>
        <v>0</v>
      </c>
      <c r="AS72" s="469"/>
      <c r="AT72" s="469"/>
      <c r="AU72" s="914"/>
    </row>
    <row r="73" spans="1:47" hidden="1" outlineLevel="1" x14ac:dyDescent="0.2">
      <c r="A73" s="913">
        <f>' Original Budget Template'!A73</f>
        <v>9.3000000000000007</v>
      </c>
      <c r="B73" s="4"/>
      <c r="C73" s="11" t="str">
        <f>' Original Budget Template'!C73</f>
        <v>Description - suboutputs/tasks/expense type</v>
      </c>
      <c r="D73" s="22"/>
      <c r="E73" s="1068"/>
      <c r="F73" s="1034">
        <f>+' Original Budget Template'!F73</f>
        <v>0</v>
      </c>
      <c r="G73" s="439">
        <f>SUM(K73,O73,W73,AI73,AR73)</f>
        <v>0</v>
      </c>
      <c r="H73" s="439">
        <f>' Original Budget Template'!G73</f>
        <v>0</v>
      </c>
      <c r="I73" s="1035">
        <f>IF(ISERROR(IF($B$69=1,G73/$AA$3,G73/$AA$5)),0,(IF($B$69=1,G73/$AA$3,G73/$AA$5)))</f>
        <v>0</v>
      </c>
      <c r="J73" s="1034">
        <f>+' Original Budget Template'!L73</f>
        <v>0</v>
      </c>
      <c r="K73" s="536">
        <f>+'Progress Report - Yr 1 &amp; 9 mth'!O73</f>
        <v>0</v>
      </c>
      <c r="L73" s="441">
        <f t="shared" si="1"/>
        <v>0</v>
      </c>
      <c r="M73" s="459">
        <f>IF(ISERROR(L73/J73),0,L73/J73)</f>
        <v>0</v>
      </c>
      <c r="N73" s="174">
        <f>+'Progress Financial Report -Yr 2'!N73</f>
        <v>0</v>
      </c>
      <c r="O73" s="174">
        <f>+'Progress Financial Report -Yr 2'!S73</f>
        <v>0</v>
      </c>
      <c r="P73" s="441">
        <f>+O73-N73</f>
        <v>0</v>
      </c>
      <c r="Q73" s="459">
        <f>IF(ISERROR(P73/N73),0,P73/N73)</f>
        <v>0</v>
      </c>
      <c r="R73" s="174">
        <f>+'Progress Financial Report -Yr 2'!AE73</f>
        <v>0</v>
      </c>
      <c r="S73" s="440"/>
      <c r="T73" s="440"/>
      <c r="U73" s="440"/>
      <c r="V73" s="440"/>
      <c r="W73" s="1034">
        <f>SUM(S73:V73)</f>
        <v>0</v>
      </c>
      <c r="X73" s="441">
        <f>+W73-R73</f>
        <v>0</v>
      </c>
      <c r="Y73" s="459">
        <f>IF(ISERROR(X73/R73),0,X73/R73)</f>
        <v>0</v>
      </c>
      <c r="Z73" s="469"/>
      <c r="AA73" s="469"/>
      <c r="AB73" s="590"/>
      <c r="AC73" s="1157"/>
      <c r="AD73" s="1128">
        <f>+'Progress Financial Report -Yr 2'!AI73</f>
        <v>0</v>
      </c>
      <c r="AE73" s="366">
        <f>+'Progress Financial Report -Yr 2'!AJ73</f>
        <v>0</v>
      </c>
      <c r="AF73" s="366">
        <f>+'Progress Financial Report -Yr 2'!AK73</f>
        <v>0</v>
      </c>
      <c r="AG73" s="366">
        <f>+'Progress Financial Report -Yr 2'!AL73</f>
        <v>0</v>
      </c>
      <c r="AH73" s="678">
        <f>+' Original Budget Template'!AD73</f>
        <v>0</v>
      </c>
      <c r="AI73" s="678">
        <f>SUM(AD73:AG73)</f>
        <v>0</v>
      </c>
      <c r="AJ73" s="469"/>
      <c r="AK73" s="469"/>
      <c r="AL73" s="589"/>
      <c r="AM73" s="366">
        <f>+' Original Budget Template'!AF73</f>
        <v>0</v>
      </c>
      <c r="AN73" s="366">
        <f>+' Original Budget Template'!AG73</f>
        <v>0</v>
      </c>
      <c r="AO73" s="366">
        <f>+' Original Budget Template'!AH73</f>
        <v>0</v>
      </c>
      <c r="AP73" s="366">
        <f>+' Original Budget Template'!AI73</f>
        <v>0</v>
      </c>
      <c r="AQ73" s="678">
        <f>+' Original Budget Template'!AJ73</f>
        <v>0</v>
      </c>
      <c r="AR73" s="678">
        <f>SUM(AM73:AP73)</f>
        <v>0</v>
      </c>
      <c r="AS73" s="469"/>
      <c r="AT73" s="469"/>
      <c r="AU73" s="914"/>
    </row>
    <row r="74" spans="1:47" hidden="1" outlineLevel="1" x14ac:dyDescent="0.2">
      <c r="A74" s="913">
        <f>' Original Budget Template'!A74</f>
        <v>9.4</v>
      </c>
      <c r="B74" s="4"/>
      <c r="C74" s="419" t="str">
        <f>' Original Budget Template'!C74</f>
        <v>Description - suboutputs/tasks/expense type</v>
      </c>
      <c r="D74" s="30"/>
      <c r="E74" s="1071"/>
      <c r="F74" s="1034">
        <f>+' Original Budget Template'!F74</f>
        <v>0</v>
      </c>
      <c r="G74" s="439">
        <f>SUM(K74,O74,W74,AI74,AR74)</f>
        <v>0</v>
      </c>
      <c r="H74" s="439">
        <f>' Original Budget Template'!G74</f>
        <v>0</v>
      </c>
      <c r="I74" s="1035">
        <f>IF(ISERROR(IF($B$69=1,G74/$AA$3,G74/$AA$5)),0,(IF($B$69=1,G74/$AA$3,G74/$AA$5)))</f>
        <v>0</v>
      </c>
      <c r="J74" s="1034">
        <f>+' Original Budget Template'!L74</f>
        <v>0</v>
      </c>
      <c r="K74" s="536">
        <f>+'Progress Report - Yr 1 &amp; 9 mth'!O74</f>
        <v>0</v>
      </c>
      <c r="L74" s="441">
        <f t="shared" si="1"/>
        <v>0</v>
      </c>
      <c r="M74" s="459">
        <f>IF(ISERROR(L74/J74),0,L74/J74)</f>
        <v>0</v>
      </c>
      <c r="N74" s="174">
        <f>+'Progress Financial Report -Yr 2'!N74</f>
        <v>0</v>
      </c>
      <c r="O74" s="174">
        <f>+'Progress Financial Report -Yr 2'!S74</f>
        <v>0</v>
      </c>
      <c r="P74" s="441">
        <f>+O74-N74</f>
        <v>0</v>
      </c>
      <c r="Q74" s="459">
        <f>IF(ISERROR(P74/N74),0,P74/N74)</f>
        <v>0</v>
      </c>
      <c r="R74" s="174">
        <f>+'Progress Financial Report -Yr 2'!AE74</f>
        <v>0</v>
      </c>
      <c r="S74" s="440"/>
      <c r="T74" s="440"/>
      <c r="U74" s="440"/>
      <c r="V74" s="440"/>
      <c r="W74" s="1034">
        <f>SUM(S74:V74)</f>
        <v>0</v>
      </c>
      <c r="X74" s="441">
        <f>+W74-R74</f>
        <v>0</v>
      </c>
      <c r="Y74" s="459">
        <f>IF(ISERROR(X74/R74),0,X74/R74)</f>
        <v>0</v>
      </c>
      <c r="Z74" s="469"/>
      <c r="AA74" s="469"/>
      <c r="AB74" s="590"/>
      <c r="AC74" s="1157"/>
      <c r="AD74" s="1128">
        <f>+'Progress Financial Report -Yr 2'!AI74</f>
        <v>0</v>
      </c>
      <c r="AE74" s="366">
        <f>+'Progress Financial Report -Yr 2'!AJ74</f>
        <v>0</v>
      </c>
      <c r="AF74" s="366">
        <f>+'Progress Financial Report -Yr 2'!AK74</f>
        <v>0</v>
      </c>
      <c r="AG74" s="366">
        <f>+'Progress Financial Report -Yr 2'!AL74</f>
        <v>0</v>
      </c>
      <c r="AH74" s="678">
        <f>+' Original Budget Template'!AD74</f>
        <v>0</v>
      </c>
      <c r="AI74" s="678">
        <f>SUM(AD74:AG74)</f>
        <v>0</v>
      </c>
      <c r="AJ74" s="469"/>
      <c r="AK74" s="469"/>
      <c r="AL74" s="589"/>
      <c r="AM74" s="366">
        <f>+' Original Budget Template'!AF74</f>
        <v>0</v>
      </c>
      <c r="AN74" s="366">
        <f>+' Original Budget Template'!AG74</f>
        <v>0</v>
      </c>
      <c r="AO74" s="366">
        <f>+' Original Budget Template'!AH74</f>
        <v>0</v>
      </c>
      <c r="AP74" s="366">
        <f>+' Original Budget Template'!AI74</f>
        <v>0</v>
      </c>
      <c r="AQ74" s="678">
        <f>+' Original Budget Template'!AJ74</f>
        <v>0</v>
      </c>
      <c r="AR74" s="678">
        <f>SUM(AM74:AP74)</f>
        <v>0</v>
      </c>
      <c r="AS74" s="469"/>
      <c r="AT74" s="469"/>
      <c r="AU74" s="914"/>
    </row>
    <row r="75" spans="1:47" ht="5.25" customHeight="1" collapsed="1" x14ac:dyDescent="0.2">
      <c r="A75" s="913"/>
      <c r="B75" s="4"/>
      <c r="C75" s="11"/>
      <c r="D75" s="22"/>
      <c r="E75" s="1068"/>
      <c r="F75" s="1034"/>
      <c r="G75" s="439"/>
      <c r="H75" s="439"/>
      <c r="I75" s="1035"/>
      <c r="J75" s="1107"/>
      <c r="K75" s="443"/>
      <c r="L75" s="441" t="s">
        <v>62</v>
      </c>
      <c r="M75" s="458" t="s">
        <v>62</v>
      </c>
      <c r="N75" s="26"/>
      <c r="O75" s="26"/>
      <c r="P75" s="441" t="s">
        <v>62</v>
      </c>
      <c r="Q75" s="458" t="s">
        <v>62</v>
      </c>
      <c r="R75" s="26"/>
      <c r="S75" s="443"/>
      <c r="T75" s="443"/>
      <c r="U75" s="443"/>
      <c r="V75" s="443"/>
      <c r="W75" s="1107"/>
      <c r="X75" s="441" t="s">
        <v>62</v>
      </c>
      <c r="Y75" s="458" t="s">
        <v>62</v>
      </c>
      <c r="Z75" s="469"/>
      <c r="AA75" s="469"/>
      <c r="AB75" s="26"/>
      <c r="AC75" s="916"/>
      <c r="AD75" s="1129"/>
      <c r="AE75" s="39"/>
      <c r="AF75" s="39"/>
      <c r="AG75" s="39"/>
      <c r="AH75" s="26"/>
      <c r="AI75" s="26"/>
      <c r="AJ75" s="469"/>
      <c r="AK75" s="469"/>
      <c r="AL75" s="26"/>
      <c r="AM75" s="39"/>
      <c r="AN75" s="39"/>
      <c r="AO75" s="39"/>
      <c r="AP75" s="39"/>
      <c r="AQ75" s="26"/>
      <c r="AR75" s="26"/>
      <c r="AS75" s="469"/>
      <c r="AT75" s="469"/>
      <c r="AU75" s="916"/>
    </row>
    <row r="76" spans="1:47" ht="15.75" customHeight="1" x14ac:dyDescent="0.2">
      <c r="A76" s="920" t="s">
        <v>266</v>
      </c>
      <c r="B76" s="1313"/>
      <c r="C76" s="584" t="s">
        <v>374</v>
      </c>
      <c r="D76" s="22"/>
      <c r="E76" s="1068"/>
      <c r="F76" s="1034"/>
      <c r="G76" s="439"/>
      <c r="H76" s="439"/>
      <c r="I76" s="1035"/>
      <c r="J76" s="1107"/>
      <c r="K76" s="443"/>
      <c r="L76" s="441"/>
      <c r="M76" s="458"/>
      <c r="N76" s="26"/>
      <c r="O76" s="26"/>
      <c r="P76" s="441"/>
      <c r="Q76" s="458"/>
      <c r="R76" s="26"/>
      <c r="S76" s="443"/>
      <c r="T76" s="443"/>
      <c r="U76" s="443"/>
      <c r="V76" s="443"/>
      <c r="W76" s="1107"/>
      <c r="X76" s="441"/>
      <c r="Y76" s="458"/>
      <c r="Z76" s="469"/>
      <c r="AA76" s="469"/>
      <c r="AB76" s="26"/>
      <c r="AC76" s="916"/>
      <c r="AD76" s="1129"/>
      <c r="AE76" s="39"/>
      <c r="AF76" s="39"/>
      <c r="AG76" s="39"/>
      <c r="AH76" s="26"/>
      <c r="AI76" s="26"/>
      <c r="AJ76" s="469"/>
      <c r="AK76" s="469"/>
      <c r="AL76" s="26"/>
      <c r="AM76" s="39"/>
      <c r="AN76" s="39"/>
      <c r="AO76" s="39"/>
      <c r="AP76" s="39"/>
      <c r="AQ76" s="26"/>
      <c r="AR76" s="26"/>
      <c r="AS76" s="469"/>
      <c r="AT76" s="469"/>
      <c r="AU76" s="916"/>
    </row>
    <row r="77" spans="1:47" x14ac:dyDescent="0.2">
      <c r="A77" s="917" t="str">
        <f>' Original Budget Template'!A77</f>
        <v>A</v>
      </c>
      <c r="B77" s="1311">
        <f>' Original Budget Template'!B77</f>
        <v>1</v>
      </c>
      <c r="C77" s="416" t="str">
        <f>' Original Budget Template'!C77</f>
        <v>Direct Output Support Costs</v>
      </c>
      <c r="D77" s="417">
        <f>' Original Budget Template'!D77</f>
        <v>0</v>
      </c>
      <c r="E77" s="1069">
        <f>' Original Budget Template'!E77</f>
        <v>0</v>
      </c>
      <c r="F77" s="1030">
        <f>SUM(F78:F83)</f>
        <v>0</v>
      </c>
      <c r="G77" s="434">
        <f>SUM(K77,O77,W77,AI77,AR77)</f>
        <v>0</v>
      </c>
      <c r="H77" s="434">
        <f>' Original Budget Template'!G77</f>
        <v>0</v>
      </c>
      <c r="I77" s="1031">
        <f>SUM(I78:I83)</f>
        <v>0</v>
      </c>
      <c r="J77" s="1038">
        <f>+' Original Budget Template'!L77</f>
        <v>0</v>
      </c>
      <c r="K77" s="434">
        <f>SUM(K79:K83)</f>
        <v>0</v>
      </c>
      <c r="L77" s="435">
        <f>+K77-J77</f>
        <v>0</v>
      </c>
      <c r="M77" s="457">
        <f>IF(ISERROR(L77/J77),0,L77/J77)</f>
        <v>0</v>
      </c>
      <c r="N77" s="534">
        <f>SUM(N79:N82)</f>
        <v>0</v>
      </c>
      <c r="O77" s="535">
        <f>SUM(O79:O82)</f>
        <v>0</v>
      </c>
      <c r="P77" s="435">
        <f>+O77-N77</f>
        <v>0</v>
      </c>
      <c r="Q77" s="457">
        <f>IF(ISERROR(P77/N77),0,P77/N77)</f>
        <v>0</v>
      </c>
      <c r="R77" s="354">
        <f>SUM(R79:R82)</f>
        <v>0</v>
      </c>
      <c r="S77" s="1030">
        <f>SUM(S79:S83)</f>
        <v>0</v>
      </c>
      <c r="T77" s="1030">
        <f>SUM(T79:T83)</f>
        <v>0</v>
      </c>
      <c r="U77" s="1030">
        <f>SUM(U79:U83)</f>
        <v>0</v>
      </c>
      <c r="V77" s="1030">
        <f>SUM(V79:V83)</f>
        <v>0</v>
      </c>
      <c r="W77" s="1030">
        <f>SUM(W79:W83)</f>
        <v>0</v>
      </c>
      <c r="X77" s="435">
        <f>+W77-R77</f>
        <v>0</v>
      </c>
      <c r="Y77" s="457">
        <f>IF(ISERROR(X77/R77),0,X77/R77)</f>
        <v>0</v>
      </c>
      <c r="Z77" s="472">
        <f>IF(ISERROR((+R77+N77+J77)/F77),0,(+R77+N77+J77)/F77)</f>
        <v>0</v>
      </c>
      <c r="AA77" s="472">
        <f>IF(ISERROR((+W77+K77+O77)/G77),0,(+W77+K77+O77)/G77)</f>
        <v>0</v>
      </c>
      <c r="AB77" s="412"/>
      <c r="AC77" s="1156"/>
      <c r="AD77" s="1139">
        <f>SUM(AD79:AD83)</f>
        <v>0</v>
      </c>
      <c r="AE77" s="668">
        <f>SUM(AE79:AE83)</f>
        <v>0</v>
      </c>
      <c r="AF77" s="668">
        <f>SUM(AF79:AF83)</f>
        <v>0</v>
      </c>
      <c r="AG77" s="668">
        <f>SUM(AG79:AG83)</f>
        <v>0</v>
      </c>
      <c r="AH77" s="676">
        <f>+' Original Budget Template'!AD77</f>
        <v>0</v>
      </c>
      <c r="AI77" s="676">
        <f>SUM(AI79:AI82)</f>
        <v>0</v>
      </c>
      <c r="AJ77" s="472">
        <f>IF(ISERROR((+$AH77+$R77+$N77+$J77)/$F77),0,(+$AH77+$R77+$N77+$J77)/$F77)</f>
        <v>0</v>
      </c>
      <c r="AK77" s="472">
        <f>IF(ISERROR((+$AI77+$W77+$O77+$K77)/$G77),0,(+$AI77+$W77+$O77+$K77)/$G77)</f>
        <v>0</v>
      </c>
      <c r="AL77" s="413"/>
      <c r="AM77" s="667">
        <f>SUM(AM79:AM83)</f>
        <v>0</v>
      </c>
      <c r="AN77" s="668">
        <f>SUM(AN79:AN83)</f>
        <v>0</v>
      </c>
      <c r="AO77" s="668">
        <f>SUM(AO79:AO83)</f>
        <v>0</v>
      </c>
      <c r="AP77" s="668">
        <f>SUM(AP79:AP83)</f>
        <v>0</v>
      </c>
      <c r="AQ77" s="676">
        <f>+' Original Budget Template'!AJ77</f>
        <v>0</v>
      </c>
      <c r="AR77" s="676">
        <f>SUM(AR79:AR82)</f>
        <v>0</v>
      </c>
      <c r="AS77" s="472">
        <f>IF(ISERROR((+$AQ77+$AH77+$R77+$N77+$J77)/$F77),0,(+$AQ77+$AH77+$R77+$N77+$J77)/$F77)</f>
        <v>0</v>
      </c>
      <c r="AT77" s="472">
        <f>IF(ISERROR(($AR77+$AI77+$W77+$O77+$K77)/$G77),0,($AR77+$AI77+$W77+$O77+$K77)/$G77)</f>
        <v>0</v>
      </c>
      <c r="AU77" s="918"/>
    </row>
    <row r="78" spans="1:47" ht="38.25" x14ac:dyDescent="0.2">
      <c r="A78" s="919"/>
      <c r="B78" s="1312"/>
      <c r="C78" s="188" t="str">
        <f>' Original Budget Template'!C78</f>
        <v>Under each sub-output, provide a detailed description of what resources will be used to deliver the outputs:</v>
      </c>
      <c r="D78" s="23"/>
      <c r="E78" s="1070"/>
      <c r="F78" s="1032"/>
      <c r="G78" s="437"/>
      <c r="H78" s="437"/>
      <c r="I78" s="1033"/>
      <c r="J78" s="1039"/>
      <c r="K78" s="437"/>
      <c r="L78" s="441"/>
      <c r="M78" s="458"/>
      <c r="N78" s="26"/>
      <c r="O78" s="27"/>
      <c r="P78" s="441"/>
      <c r="Q78" s="458"/>
      <c r="R78" s="26"/>
      <c r="S78" s="437"/>
      <c r="T78" s="437"/>
      <c r="U78" s="437"/>
      <c r="V78" s="437"/>
      <c r="W78" s="1032"/>
      <c r="X78" s="441"/>
      <c r="Y78" s="458"/>
      <c r="Z78" s="469"/>
      <c r="AA78" s="469"/>
      <c r="AB78" s="414"/>
      <c r="AC78" s="1155"/>
      <c r="AD78" s="1127"/>
      <c r="AE78" s="62"/>
      <c r="AF78" s="62"/>
      <c r="AG78" s="62"/>
      <c r="AH78" s="677"/>
      <c r="AI78" s="677"/>
      <c r="AJ78" s="469"/>
      <c r="AK78" s="469"/>
      <c r="AL78" s="481"/>
      <c r="AM78" s="62"/>
      <c r="AN78" s="62"/>
      <c r="AO78" s="62"/>
      <c r="AP78" s="62"/>
      <c r="AQ78" s="677"/>
      <c r="AR78" s="677"/>
      <c r="AS78" s="469"/>
      <c r="AT78" s="469"/>
      <c r="AU78" s="912"/>
    </row>
    <row r="79" spans="1:47" x14ac:dyDescent="0.2">
      <c r="A79" s="913" t="str">
        <f>' Original Budget Template'!A79</f>
        <v>A.1</v>
      </c>
      <c r="B79" s="4"/>
      <c r="C79" s="11" t="str">
        <f>' Original Budget Template'!C79</f>
        <v>Description - suboutputs/tasks/expense type</v>
      </c>
      <c r="D79" s="22"/>
      <c r="E79" s="1068"/>
      <c r="F79" s="1034">
        <f>+' Original Budget Template'!F79</f>
        <v>0</v>
      </c>
      <c r="G79" s="439">
        <f>SUM(K79,O79,W79,AI79,AR79)</f>
        <v>0</v>
      </c>
      <c r="H79" s="439">
        <f>' Original Budget Template'!G79</f>
        <v>0</v>
      </c>
      <c r="I79" s="1035">
        <f>IF(ISERROR(IF($B$77=1,G79/$AA$3,G79/$AA$5)),0,(IF($B$77=1,G79/$AA$3,G79/$AA$5)))</f>
        <v>0</v>
      </c>
      <c r="J79" s="1034">
        <f>+' Original Budget Template'!L79</f>
        <v>0</v>
      </c>
      <c r="K79" s="536">
        <f>+'Progress Report - Yr 1 &amp; 9 mth'!O79</f>
        <v>0</v>
      </c>
      <c r="L79" s="441">
        <f t="shared" si="1"/>
        <v>0</v>
      </c>
      <c r="M79" s="459">
        <f>IF(ISERROR(L79/J79),0,L79/J79)</f>
        <v>0</v>
      </c>
      <c r="N79" s="174">
        <f>+'Progress Financial Report -Yr 2'!N79</f>
        <v>0</v>
      </c>
      <c r="O79" s="174">
        <f>+'Progress Financial Report -Yr 2'!S79</f>
        <v>0</v>
      </c>
      <c r="P79" s="441">
        <f>+O79-N79</f>
        <v>0</v>
      </c>
      <c r="Q79" s="459">
        <f>IF(ISERROR(P79/N79),0,P79/N79)</f>
        <v>0</v>
      </c>
      <c r="R79" s="174">
        <f>+'Progress Financial Report -Yr 2'!AE79</f>
        <v>0</v>
      </c>
      <c r="S79" s="440"/>
      <c r="T79" s="440"/>
      <c r="U79" s="440"/>
      <c r="V79" s="440"/>
      <c r="W79" s="1034">
        <f>SUM(S79:V79)</f>
        <v>0</v>
      </c>
      <c r="X79" s="441">
        <f>+W79-R79</f>
        <v>0</v>
      </c>
      <c r="Y79" s="459">
        <f>IF(ISERROR(X79/R79),0,X79/R79)</f>
        <v>0</v>
      </c>
      <c r="Z79" s="469"/>
      <c r="AA79" s="469"/>
      <c r="AB79" s="590"/>
      <c r="AC79" s="1157"/>
      <c r="AD79" s="1128">
        <f>+'Progress Financial Report -Yr 2'!AI79</f>
        <v>0</v>
      </c>
      <c r="AE79" s="366">
        <f>+'Progress Financial Report -Yr 2'!AJ79</f>
        <v>0</v>
      </c>
      <c r="AF79" s="366">
        <f>+'Progress Financial Report -Yr 2'!AK79</f>
        <v>0</v>
      </c>
      <c r="AG79" s="366">
        <f>+'Progress Financial Report -Yr 2'!AL79</f>
        <v>0</v>
      </c>
      <c r="AH79" s="678">
        <f>+' Original Budget Template'!AD79</f>
        <v>0</v>
      </c>
      <c r="AI79" s="678">
        <f>SUM(AD79:AG79)</f>
        <v>0</v>
      </c>
      <c r="AJ79" s="469"/>
      <c r="AK79" s="469"/>
      <c r="AL79" s="589"/>
      <c r="AM79" s="366">
        <f>+' Original Budget Template'!AF79</f>
        <v>0</v>
      </c>
      <c r="AN79" s="366">
        <f>+' Original Budget Template'!AG79</f>
        <v>0</v>
      </c>
      <c r="AO79" s="366">
        <f>+' Original Budget Template'!AH79</f>
        <v>0</v>
      </c>
      <c r="AP79" s="366">
        <f>+' Original Budget Template'!AI79</f>
        <v>0</v>
      </c>
      <c r="AQ79" s="678">
        <f>+' Original Budget Template'!AJ79</f>
        <v>0</v>
      </c>
      <c r="AR79" s="678">
        <f>SUM(AM79:AP79)</f>
        <v>0</v>
      </c>
      <c r="AS79" s="469"/>
      <c r="AT79" s="469"/>
      <c r="AU79" s="914"/>
    </row>
    <row r="80" spans="1:47" x14ac:dyDescent="0.2">
      <c r="A80" s="913" t="str">
        <f>' Original Budget Template'!A80</f>
        <v>A.2</v>
      </c>
      <c r="B80" s="4"/>
      <c r="C80" s="11" t="str">
        <f>' Original Budget Template'!C80</f>
        <v>Description - suboutputs/tasks/expense type</v>
      </c>
      <c r="D80" s="22"/>
      <c r="E80" s="1068"/>
      <c r="F80" s="1034">
        <f>+' Original Budget Template'!F80</f>
        <v>0</v>
      </c>
      <c r="G80" s="439">
        <f>SUM(K80,O80,W80,AI80,AR80)</f>
        <v>0</v>
      </c>
      <c r="H80" s="439">
        <f>' Original Budget Template'!G80</f>
        <v>0</v>
      </c>
      <c r="I80" s="1035">
        <f>IF(ISERROR(IF($B$77=1,G80/$AA$3,G80/$AA$5)),0,(IF($B$77=1,G80/$AA$3,G80/$AA$5)))</f>
        <v>0</v>
      </c>
      <c r="J80" s="1034">
        <f>+' Original Budget Template'!L80</f>
        <v>0</v>
      </c>
      <c r="K80" s="536">
        <f>+'Progress Report - Yr 1 &amp; 9 mth'!O80</f>
        <v>0</v>
      </c>
      <c r="L80" s="441">
        <f t="shared" si="1"/>
        <v>0</v>
      </c>
      <c r="M80" s="459">
        <f>IF(ISERROR(L80/J80),0,L80/J80)</f>
        <v>0</v>
      </c>
      <c r="N80" s="174">
        <f>+'Progress Financial Report -Yr 2'!N80</f>
        <v>0</v>
      </c>
      <c r="O80" s="174">
        <f>+'Progress Financial Report -Yr 2'!S80</f>
        <v>0</v>
      </c>
      <c r="P80" s="441">
        <f>+O80-N80</f>
        <v>0</v>
      </c>
      <c r="Q80" s="459">
        <f>IF(ISERROR(P80/N80),0,P80/N80)</f>
        <v>0</v>
      </c>
      <c r="R80" s="174">
        <f>+'Progress Financial Report -Yr 2'!AE80</f>
        <v>0</v>
      </c>
      <c r="S80" s="440"/>
      <c r="T80" s="440"/>
      <c r="U80" s="440"/>
      <c r="V80" s="440"/>
      <c r="W80" s="1034">
        <f>SUM(S80:V80)</f>
        <v>0</v>
      </c>
      <c r="X80" s="441">
        <f>+W80-R80</f>
        <v>0</v>
      </c>
      <c r="Y80" s="459">
        <f>IF(ISERROR(X80/R80),0,X80/R80)</f>
        <v>0</v>
      </c>
      <c r="Z80" s="469"/>
      <c r="AA80" s="469"/>
      <c r="AB80" s="590"/>
      <c r="AC80" s="1157"/>
      <c r="AD80" s="1128">
        <f>+'Progress Financial Report -Yr 2'!AI80</f>
        <v>0</v>
      </c>
      <c r="AE80" s="366">
        <f>+'Progress Financial Report -Yr 2'!AJ80</f>
        <v>0</v>
      </c>
      <c r="AF80" s="366">
        <f>+'Progress Financial Report -Yr 2'!AK80</f>
        <v>0</v>
      </c>
      <c r="AG80" s="366">
        <f>+'Progress Financial Report -Yr 2'!AL80</f>
        <v>0</v>
      </c>
      <c r="AH80" s="678">
        <f>+' Original Budget Template'!AD80</f>
        <v>0</v>
      </c>
      <c r="AI80" s="678">
        <f>SUM(AD80:AG80)</f>
        <v>0</v>
      </c>
      <c r="AJ80" s="469"/>
      <c r="AK80" s="469"/>
      <c r="AL80" s="589"/>
      <c r="AM80" s="366">
        <f>+' Original Budget Template'!AF80</f>
        <v>0</v>
      </c>
      <c r="AN80" s="366">
        <f>+' Original Budget Template'!AG80</f>
        <v>0</v>
      </c>
      <c r="AO80" s="366">
        <f>+' Original Budget Template'!AH80</f>
        <v>0</v>
      </c>
      <c r="AP80" s="366">
        <f>+' Original Budget Template'!AI80</f>
        <v>0</v>
      </c>
      <c r="AQ80" s="678">
        <f>+' Original Budget Template'!AJ80</f>
        <v>0</v>
      </c>
      <c r="AR80" s="678">
        <f>SUM(AM80:AP80)</f>
        <v>0</v>
      </c>
      <c r="AS80" s="469"/>
      <c r="AT80" s="469"/>
      <c r="AU80" s="914"/>
    </row>
    <row r="81" spans="1:47" x14ac:dyDescent="0.2">
      <c r="A81" s="913" t="str">
        <f>' Original Budget Template'!A81</f>
        <v>A.3</v>
      </c>
      <c r="B81" s="4"/>
      <c r="C81" s="11" t="str">
        <f>' Original Budget Template'!C81</f>
        <v>Description - suboutputs/tasks/expense type</v>
      </c>
      <c r="D81" s="22"/>
      <c r="E81" s="1068"/>
      <c r="F81" s="1034">
        <f>+' Original Budget Template'!F81</f>
        <v>0</v>
      </c>
      <c r="G81" s="439">
        <f>SUM(K81,O81,W81,AI81,AR81)</f>
        <v>0</v>
      </c>
      <c r="H81" s="439">
        <f>' Original Budget Template'!G81</f>
        <v>0</v>
      </c>
      <c r="I81" s="1035">
        <f>IF(ISERROR(IF($B$77=1,G81/$AA$3,G81/$AA$5)),0,(IF($B$77=1,G81/$AA$3,G81/$AA$5)))</f>
        <v>0</v>
      </c>
      <c r="J81" s="1034">
        <f>+' Original Budget Template'!L81</f>
        <v>0</v>
      </c>
      <c r="K81" s="536">
        <f>+'Progress Report - Yr 1 &amp; 9 mth'!O81</f>
        <v>0</v>
      </c>
      <c r="L81" s="441">
        <f t="shared" si="1"/>
        <v>0</v>
      </c>
      <c r="M81" s="459">
        <f>IF(ISERROR(L81/J81),0,L81/J81)</f>
        <v>0</v>
      </c>
      <c r="N81" s="174">
        <f>+'Progress Financial Report -Yr 2'!N81</f>
        <v>0</v>
      </c>
      <c r="O81" s="174">
        <f>+'Progress Financial Report -Yr 2'!S81</f>
        <v>0</v>
      </c>
      <c r="P81" s="441">
        <f>+O81-N81</f>
        <v>0</v>
      </c>
      <c r="Q81" s="459">
        <f>IF(ISERROR(P81/N81),0,P81/N81)</f>
        <v>0</v>
      </c>
      <c r="R81" s="174">
        <f>+'Progress Financial Report -Yr 2'!AE81</f>
        <v>0</v>
      </c>
      <c r="S81" s="440"/>
      <c r="T81" s="440"/>
      <c r="U81" s="440"/>
      <c r="V81" s="440"/>
      <c r="W81" s="1034">
        <f>SUM(S81:V81)</f>
        <v>0</v>
      </c>
      <c r="X81" s="441">
        <f>+W81-R81</f>
        <v>0</v>
      </c>
      <c r="Y81" s="459">
        <f>IF(ISERROR(X81/R81),0,X81/R81)</f>
        <v>0</v>
      </c>
      <c r="Z81" s="469"/>
      <c r="AA81" s="469"/>
      <c r="AB81" s="590"/>
      <c r="AC81" s="1157"/>
      <c r="AD81" s="1128">
        <f>+'Progress Financial Report -Yr 2'!AI81</f>
        <v>0</v>
      </c>
      <c r="AE81" s="366">
        <f>+'Progress Financial Report -Yr 2'!AJ81</f>
        <v>0</v>
      </c>
      <c r="AF81" s="366">
        <f>+'Progress Financial Report -Yr 2'!AK81</f>
        <v>0</v>
      </c>
      <c r="AG81" s="366">
        <f>+'Progress Financial Report -Yr 2'!AL81</f>
        <v>0</v>
      </c>
      <c r="AH81" s="678">
        <f>+' Original Budget Template'!AD81</f>
        <v>0</v>
      </c>
      <c r="AI81" s="678">
        <f>SUM(AD81:AG81)</f>
        <v>0</v>
      </c>
      <c r="AJ81" s="469"/>
      <c r="AK81" s="469"/>
      <c r="AL81" s="589"/>
      <c r="AM81" s="366">
        <f>+' Original Budget Template'!AF81</f>
        <v>0</v>
      </c>
      <c r="AN81" s="366">
        <f>+' Original Budget Template'!AG81</f>
        <v>0</v>
      </c>
      <c r="AO81" s="366">
        <f>+' Original Budget Template'!AH81</f>
        <v>0</v>
      </c>
      <c r="AP81" s="366">
        <f>+' Original Budget Template'!AI81</f>
        <v>0</v>
      </c>
      <c r="AQ81" s="678">
        <f>+' Original Budget Template'!AJ81</f>
        <v>0</v>
      </c>
      <c r="AR81" s="678">
        <f>SUM(AM81:AP81)</f>
        <v>0</v>
      </c>
      <c r="AS81" s="469"/>
      <c r="AT81" s="469"/>
      <c r="AU81" s="914"/>
    </row>
    <row r="82" spans="1:47" x14ac:dyDescent="0.2">
      <c r="A82" s="913" t="str">
        <f>' Original Budget Template'!A82</f>
        <v>A.4</v>
      </c>
      <c r="B82" s="4"/>
      <c r="C82" s="419" t="str">
        <f>' Original Budget Template'!C82</f>
        <v>Description - suboutputs/tasks/expense type</v>
      </c>
      <c r="D82" s="30"/>
      <c r="E82" s="1071"/>
      <c r="F82" s="1034">
        <f>+' Original Budget Template'!F82</f>
        <v>0</v>
      </c>
      <c r="G82" s="439">
        <f>SUM(K82,O82,W82,AI82,AR82)</f>
        <v>0</v>
      </c>
      <c r="H82" s="439">
        <f>' Original Budget Template'!G82</f>
        <v>0</v>
      </c>
      <c r="I82" s="1035">
        <f>IF(ISERROR(IF($B$77=1,G82/$AA$3,G82/$AA$5)),0,(IF($B$77=1,G82/$AA$3,G82/$AA$5)))</f>
        <v>0</v>
      </c>
      <c r="J82" s="1034">
        <f>+' Original Budget Template'!L82</f>
        <v>0</v>
      </c>
      <c r="K82" s="536">
        <f>+'Progress Report - Yr 1 &amp; 9 mth'!O82</f>
        <v>0</v>
      </c>
      <c r="L82" s="441">
        <f t="shared" si="1"/>
        <v>0</v>
      </c>
      <c r="M82" s="459">
        <f>IF(ISERROR(L82/J82),0,L82/J82)</f>
        <v>0</v>
      </c>
      <c r="N82" s="174">
        <f>+'Progress Financial Report -Yr 2'!N82</f>
        <v>0</v>
      </c>
      <c r="O82" s="174">
        <f>+'Progress Financial Report -Yr 2'!S82</f>
        <v>0</v>
      </c>
      <c r="P82" s="441">
        <f>+O82-N82</f>
        <v>0</v>
      </c>
      <c r="Q82" s="459">
        <f>IF(ISERROR(P82/N82),0,P82/N82)</f>
        <v>0</v>
      </c>
      <c r="R82" s="174">
        <f>+'Progress Financial Report -Yr 2'!AE82</f>
        <v>0</v>
      </c>
      <c r="S82" s="440"/>
      <c r="T82" s="440"/>
      <c r="U82" s="440"/>
      <c r="V82" s="440"/>
      <c r="W82" s="1034">
        <f>SUM(S82:V82)</f>
        <v>0</v>
      </c>
      <c r="X82" s="441">
        <f>+W82-R82</f>
        <v>0</v>
      </c>
      <c r="Y82" s="459">
        <f>IF(ISERROR(X82/R82),0,X82/R82)</f>
        <v>0</v>
      </c>
      <c r="Z82" s="469"/>
      <c r="AA82" s="469"/>
      <c r="AB82" s="590"/>
      <c r="AC82" s="1157"/>
      <c r="AD82" s="1128">
        <f>+'Progress Financial Report -Yr 2'!AI82</f>
        <v>0</v>
      </c>
      <c r="AE82" s="366">
        <f>+'Progress Financial Report -Yr 2'!AJ82</f>
        <v>0</v>
      </c>
      <c r="AF82" s="366">
        <f>+'Progress Financial Report -Yr 2'!AK82</f>
        <v>0</v>
      </c>
      <c r="AG82" s="366">
        <f>+'Progress Financial Report -Yr 2'!AL82</f>
        <v>0</v>
      </c>
      <c r="AH82" s="678">
        <f>+' Original Budget Template'!AD82</f>
        <v>0</v>
      </c>
      <c r="AI82" s="678">
        <f>SUM(AD82:AG82)</f>
        <v>0</v>
      </c>
      <c r="AJ82" s="469"/>
      <c r="AK82" s="469"/>
      <c r="AL82" s="589"/>
      <c r="AM82" s="366">
        <f>+' Original Budget Template'!AF82</f>
        <v>0</v>
      </c>
      <c r="AN82" s="366">
        <f>+' Original Budget Template'!AG82</f>
        <v>0</v>
      </c>
      <c r="AO82" s="366">
        <f>+' Original Budget Template'!AH82</f>
        <v>0</v>
      </c>
      <c r="AP82" s="366">
        <f>+' Original Budget Template'!AI82</f>
        <v>0</v>
      </c>
      <c r="AQ82" s="678">
        <f>+' Original Budget Template'!AJ82</f>
        <v>0</v>
      </c>
      <c r="AR82" s="678">
        <f>SUM(AM82:AP82)</f>
        <v>0</v>
      </c>
      <c r="AS82" s="469"/>
      <c r="AT82" s="469"/>
      <c r="AU82" s="914"/>
    </row>
    <row r="83" spans="1:47" ht="15" customHeight="1" thickBot="1" x14ac:dyDescent="0.25">
      <c r="A83" s="913"/>
      <c r="B83" s="4"/>
      <c r="C83" s="11"/>
      <c r="D83" s="22"/>
      <c r="E83" s="1068"/>
      <c r="F83" s="1034"/>
      <c r="G83" s="439"/>
      <c r="H83" s="439"/>
      <c r="I83" s="1035"/>
      <c r="J83" s="1107"/>
      <c r="K83" s="443"/>
      <c r="L83" s="441" t="s">
        <v>62</v>
      </c>
      <c r="M83" s="77" t="s">
        <v>62</v>
      </c>
      <c r="N83" s="26"/>
      <c r="O83" s="26"/>
      <c r="P83" s="441" t="s">
        <v>62</v>
      </c>
      <c r="Q83" s="77" t="s">
        <v>62</v>
      </c>
      <c r="R83" s="26"/>
      <c r="S83" s="443"/>
      <c r="T83" s="443"/>
      <c r="U83" s="443"/>
      <c r="V83" s="443"/>
      <c r="W83" s="1107"/>
      <c r="X83" s="441" t="s">
        <v>62</v>
      </c>
      <c r="Y83" s="77" t="s">
        <v>62</v>
      </c>
      <c r="Z83" s="469"/>
      <c r="AA83" s="469"/>
      <c r="AB83" s="26"/>
      <c r="AC83" s="916"/>
      <c r="AD83" s="1129"/>
      <c r="AE83" s="39"/>
      <c r="AF83" s="39"/>
      <c r="AG83" s="39"/>
      <c r="AH83" s="26"/>
      <c r="AI83" s="26"/>
      <c r="AJ83" s="469"/>
      <c r="AK83" s="469"/>
      <c r="AL83" s="26"/>
      <c r="AM83" s="39"/>
      <c r="AN83" s="39"/>
      <c r="AO83" s="39"/>
      <c r="AP83" s="39"/>
      <c r="AQ83" s="26"/>
      <c r="AR83" s="26"/>
      <c r="AS83" s="469"/>
      <c r="AT83" s="469"/>
      <c r="AU83" s="916"/>
    </row>
    <row r="84" spans="1:47" ht="16.149999999999999" customHeight="1" thickTop="1" thickBot="1" x14ac:dyDescent="0.25">
      <c r="A84" s="894"/>
      <c r="B84" s="1296">
        <f>' Original Budget Template'!B84</f>
        <v>1</v>
      </c>
      <c r="C84" s="1321" t="s">
        <v>357</v>
      </c>
      <c r="D84" s="267"/>
      <c r="E84" s="1072"/>
      <c r="F84" s="1040">
        <f>+' Original Budget Template'!F84</f>
        <v>0</v>
      </c>
      <c r="G84" s="445">
        <f>SUMIF($B$12:$B$83,$B84,G$12:G$83)</f>
        <v>0</v>
      </c>
      <c r="H84" s="445"/>
      <c r="I84" s="1041"/>
      <c r="J84" s="1040">
        <f>+' Original Budget Template'!L84</f>
        <v>0</v>
      </c>
      <c r="K84" s="444">
        <f>+'Progress Report - Yr 1 &amp; 9 mth'!O84</f>
        <v>0</v>
      </c>
      <c r="L84" s="444"/>
      <c r="M84" s="456"/>
      <c r="N84" s="444">
        <f>+'Progress Financial Report -Yr 2'!N84</f>
        <v>0</v>
      </c>
      <c r="O84" s="444">
        <f>+'Progress Financial Report -Yr 2'!S84</f>
        <v>0</v>
      </c>
      <c r="P84" s="444"/>
      <c r="Q84" s="456"/>
      <c r="R84" s="444">
        <f>+'Progress Financial Report -Yr 2'!AE84</f>
        <v>0</v>
      </c>
      <c r="S84" s="1040">
        <f t="shared" ref="S84:W85" si="2">SUMIF($B$12:$B$83,$B84,S$12:S$83)</f>
        <v>0</v>
      </c>
      <c r="T84" s="1040">
        <f t="shared" si="2"/>
        <v>0</v>
      </c>
      <c r="U84" s="1040">
        <f t="shared" si="2"/>
        <v>0</v>
      </c>
      <c r="V84" s="1040">
        <f t="shared" si="2"/>
        <v>0</v>
      </c>
      <c r="W84" s="1040">
        <f t="shared" si="2"/>
        <v>0</v>
      </c>
      <c r="X84" s="444"/>
      <c r="Y84" s="456"/>
      <c r="Z84" s="425"/>
      <c r="AA84" s="425"/>
      <c r="AB84" s="425"/>
      <c r="AC84" s="921"/>
      <c r="AD84" s="1166">
        <f t="shared" ref="AD84:AI85" si="3">SUMIF($B$12:$B$83,$B84,AD$12:AD$83)</f>
        <v>0</v>
      </c>
      <c r="AE84" s="501">
        <f t="shared" si="3"/>
        <v>0</v>
      </c>
      <c r="AF84" s="501">
        <f t="shared" si="3"/>
        <v>0</v>
      </c>
      <c r="AG84" s="502">
        <f t="shared" si="3"/>
        <v>0</v>
      </c>
      <c r="AH84" s="444">
        <f>+' Original Budget Template'!AD84</f>
        <v>0</v>
      </c>
      <c r="AI84" s="444">
        <f t="shared" si="3"/>
        <v>0</v>
      </c>
      <c r="AJ84" s="425"/>
      <c r="AK84" s="425"/>
      <c r="AL84" s="425"/>
      <c r="AM84" s="500">
        <f t="shared" ref="AM84:AR85" si="4">SUMIF($B$12:$B$83,$B84,AM$12:AM$83)</f>
        <v>0</v>
      </c>
      <c r="AN84" s="501">
        <f t="shared" si="4"/>
        <v>0</v>
      </c>
      <c r="AO84" s="501">
        <f t="shared" si="4"/>
        <v>0</v>
      </c>
      <c r="AP84" s="502">
        <f t="shared" si="4"/>
        <v>0</v>
      </c>
      <c r="AQ84" s="444">
        <f>+' Original Budget Template'!AJ84</f>
        <v>0</v>
      </c>
      <c r="AR84" s="444">
        <f t="shared" si="4"/>
        <v>0</v>
      </c>
      <c r="AS84" s="425"/>
      <c r="AT84" s="425"/>
      <c r="AU84" s="921"/>
    </row>
    <row r="85" spans="1:47" ht="16.149999999999999" customHeight="1" thickTop="1" thickBot="1" x14ac:dyDescent="0.25">
      <c r="A85" s="894"/>
      <c r="B85" s="1296">
        <f>' Original Budget Template'!B85</f>
        <v>2</v>
      </c>
      <c r="C85" s="1321" t="s">
        <v>358</v>
      </c>
      <c r="D85" s="267"/>
      <c r="E85" s="1072"/>
      <c r="F85" s="1040">
        <f>+' Original Budget Template'!F85</f>
        <v>0</v>
      </c>
      <c r="G85" s="445">
        <f>SUMIF($B$12:$B$83,$B85,G$12:G$83)</f>
        <v>0</v>
      </c>
      <c r="H85" s="445"/>
      <c r="I85" s="1041"/>
      <c r="J85" s="1040">
        <f>+' Original Budget Template'!L85</f>
        <v>0</v>
      </c>
      <c r="K85" s="444">
        <f>+'Progress Report - Yr 1 &amp; 9 mth'!O85</f>
        <v>0</v>
      </c>
      <c r="L85" s="444"/>
      <c r="M85" s="456"/>
      <c r="N85" s="444">
        <f>+'Progress Financial Report -Yr 2'!N85</f>
        <v>0</v>
      </c>
      <c r="O85" s="444">
        <f>+'Progress Financial Report -Yr 2'!S85</f>
        <v>0</v>
      </c>
      <c r="P85" s="444"/>
      <c r="Q85" s="456"/>
      <c r="R85" s="444">
        <f>+'Progress Financial Report -Yr 2'!AE85</f>
        <v>0</v>
      </c>
      <c r="S85" s="1040">
        <f t="shared" si="2"/>
        <v>0</v>
      </c>
      <c r="T85" s="1040">
        <f t="shared" si="2"/>
        <v>0</v>
      </c>
      <c r="U85" s="1040">
        <f t="shared" si="2"/>
        <v>0</v>
      </c>
      <c r="V85" s="1040">
        <f t="shared" si="2"/>
        <v>0</v>
      </c>
      <c r="W85" s="1040">
        <f t="shared" si="2"/>
        <v>0</v>
      </c>
      <c r="X85" s="444"/>
      <c r="Y85" s="456"/>
      <c r="Z85" s="425"/>
      <c r="AA85" s="425"/>
      <c r="AB85" s="425"/>
      <c r="AC85" s="921"/>
      <c r="AD85" s="1166">
        <f t="shared" si="3"/>
        <v>0</v>
      </c>
      <c r="AE85" s="501">
        <f t="shared" si="3"/>
        <v>0</v>
      </c>
      <c r="AF85" s="501">
        <f t="shared" si="3"/>
        <v>0</v>
      </c>
      <c r="AG85" s="502">
        <f t="shared" si="3"/>
        <v>0</v>
      </c>
      <c r="AH85" s="444">
        <f>+' Original Budget Template'!AD85</f>
        <v>0</v>
      </c>
      <c r="AI85" s="444">
        <f t="shared" si="3"/>
        <v>0</v>
      </c>
      <c r="AJ85" s="425"/>
      <c r="AK85" s="425"/>
      <c r="AL85" s="425"/>
      <c r="AM85" s="500">
        <f t="shared" si="4"/>
        <v>0</v>
      </c>
      <c r="AN85" s="501">
        <f t="shared" si="4"/>
        <v>0</v>
      </c>
      <c r="AO85" s="501">
        <f t="shared" si="4"/>
        <v>0</v>
      </c>
      <c r="AP85" s="502">
        <f t="shared" si="4"/>
        <v>0</v>
      </c>
      <c r="AQ85" s="444">
        <f>+' Original Budget Template'!AJ85</f>
        <v>0</v>
      </c>
      <c r="AR85" s="444">
        <f t="shared" si="4"/>
        <v>0</v>
      </c>
      <c r="AS85" s="425"/>
      <c r="AT85" s="425"/>
      <c r="AU85" s="921"/>
    </row>
    <row r="86" spans="1:47" ht="30" thickTop="1" thickBot="1" x14ac:dyDescent="0.25">
      <c r="A86" s="1346"/>
      <c r="B86" s="1348"/>
      <c r="C86" s="1257" t="s">
        <v>152</v>
      </c>
      <c r="D86" s="268"/>
      <c r="E86" s="1073"/>
      <c r="F86" s="1275"/>
      <c r="G86" s="1275">
        <f>IF(ISERROR(G84/$AA$3),0,G84/$AA$3)+IF(ISERROR(G85/$AA$5),0,G85/$AA$5)</f>
        <v>0</v>
      </c>
      <c r="H86" s="446">
        <f>' Original Budget Template'!G86</f>
        <v>0</v>
      </c>
      <c r="I86" s="1276">
        <f>SUM(I13,I20,I27,I34,I41,I48,I55,I62,I69,I77)</f>
        <v>0</v>
      </c>
      <c r="J86" s="1042">
        <f>+' Original Budget Template'!L86</f>
        <v>0</v>
      </c>
      <c r="K86" s="446">
        <f>+'Progress Report - Yr 1 &amp; 9 mth'!O86</f>
        <v>0</v>
      </c>
      <c r="L86" s="446"/>
      <c r="M86" s="426"/>
      <c r="N86" s="446">
        <f>+'Progress Financial Report -Yr 2'!N86</f>
        <v>0</v>
      </c>
      <c r="O86" s="446">
        <f>+'Progress Financial Report -Yr 2'!S86</f>
        <v>0</v>
      </c>
      <c r="P86" s="446"/>
      <c r="Q86" s="426"/>
      <c r="R86" s="446">
        <f>+'Progress Financial Report -Yr 2'!AE86</f>
        <v>0</v>
      </c>
      <c r="S86" s="1277"/>
      <c r="T86" s="1277"/>
      <c r="U86" s="1277"/>
      <c r="V86" s="1277"/>
      <c r="W86" s="814"/>
      <c r="X86" s="446"/>
      <c r="Y86" s="426"/>
      <c r="Z86" s="426"/>
      <c r="AA86" s="426"/>
      <c r="AB86" s="426"/>
      <c r="AC86" s="922"/>
      <c r="AD86" s="1167">
        <f>IF(ISERROR(AD84/$AA$3),0,AD84/$AA$3)+IF(ISERROR(AD85/$AA$5),0,AD85/$AA$5)</f>
        <v>0</v>
      </c>
      <c r="AE86" s="504">
        <f>IF(ISERROR(AE84/$AA$3),0,AE84/$AA$3)+IF(ISERROR(AE85/$AA$5),0,AE85/$AA$5)</f>
        <v>0</v>
      </c>
      <c r="AF86" s="504">
        <f>IF(ISERROR(AF84/$AA$3),0,AF84/$AA$3)+IF(ISERROR(AF85/$AA$5),0,AF85/$AA$5)</f>
        <v>0</v>
      </c>
      <c r="AG86" s="505">
        <f>IF(ISERROR(AG84/$AA$3),0,AG84/$AA$3)+IF(ISERROR(AG85/$AA$5),0,AG85/$AA$5)</f>
        <v>0</v>
      </c>
      <c r="AH86" s="446">
        <f>+' Original Budget Template'!AD86</f>
        <v>0</v>
      </c>
      <c r="AI86" s="446">
        <f>IF(ISERROR(AI84/$AA$3),0,AI84/$AA$3)+IF(ISERROR(AI85/$AA$5),0,AI85/$AA$5)</f>
        <v>0</v>
      </c>
      <c r="AJ86" s="426"/>
      <c r="AK86" s="426"/>
      <c r="AL86" s="426"/>
      <c r="AM86" s="503">
        <f>IF(ISERROR(AM84/$AA$3),0,AM84/$AA$3)+IF(ISERROR(AM85/$AA$5),0,AM85/$AA$5)</f>
        <v>0</v>
      </c>
      <c r="AN86" s="504">
        <f>IF(ISERROR(AN84/$AA$3),0,AN84/$AA$3)+IF(ISERROR(AN85/$AA$5),0,AN85/$AA$5)</f>
        <v>0</v>
      </c>
      <c r="AO86" s="504">
        <f>IF(ISERROR(AO84/$AA$3),0,AO84/$AA$3)+IF(ISERROR(AO85/$AA$5),0,AO85/$AA$5)</f>
        <v>0</v>
      </c>
      <c r="AP86" s="505">
        <f>IF(ISERROR(AP84/$AA$3),0,AP84/$AA$3)+IF(ISERROR(AP85/$AA$5),0,AP85/$AA$5)</f>
        <v>0</v>
      </c>
      <c r="AQ86" s="446">
        <f>+' Original Budget Template'!AJ86</f>
        <v>0</v>
      </c>
      <c r="AR86" s="446">
        <f>IF(ISERROR(AR84/$AA$3),0,AR84/$AA$3)+IF(ISERROR(AR85/$AA$5),0,AR85/$AA$5)</f>
        <v>0</v>
      </c>
      <c r="AS86" s="426"/>
      <c r="AT86" s="426"/>
      <c r="AU86" s="922"/>
    </row>
    <row r="87" spans="1:47" ht="5.25" customHeight="1" thickTop="1" x14ac:dyDescent="0.2">
      <c r="A87" s="220"/>
      <c r="B87" s="1297"/>
      <c r="C87" s="225"/>
      <c r="D87" s="244"/>
      <c r="E87" s="1074"/>
      <c r="F87" s="1043"/>
      <c r="G87" s="447"/>
      <c r="H87" s="447"/>
      <c r="I87" s="1044"/>
      <c r="J87" s="1108"/>
      <c r="K87" s="448"/>
      <c r="L87" s="449"/>
      <c r="M87" s="420"/>
      <c r="N87" s="403"/>
      <c r="O87" s="50"/>
      <c r="P87" s="449"/>
      <c r="Q87" s="420"/>
      <c r="R87" s="403"/>
      <c r="S87" s="1266"/>
      <c r="T87" s="1266"/>
      <c r="U87" s="1266"/>
      <c r="V87" s="1266"/>
      <c r="W87" s="448"/>
      <c r="X87" s="449"/>
      <c r="Y87" s="420"/>
      <c r="Z87" s="470"/>
      <c r="AA87" s="476"/>
      <c r="AB87" s="403"/>
      <c r="AC87" s="923"/>
      <c r="AD87" s="1168"/>
      <c r="AE87" s="507"/>
      <c r="AF87" s="507"/>
      <c r="AG87" s="508"/>
      <c r="AH87" s="403"/>
      <c r="AI87" s="50"/>
      <c r="AJ87" s="470"/>
      <c r="AK87" s="476"/>
      <c r="AL87" s="403"/>
      <c r="AM87" s="506"/>
      <c r="AN87" s="507"/>
      <c r="AO87" s="507"/>
      <c r="AP87" s="508"/>
      <c r="AQ87" s="403"/>
      <c r="AR87" s="50"/>
      <c r="AS87" s="470"/>
      <c r="AT87" s="476"/>
      <c r="AU87" s="923"/>
    </row>
    <row r="88" spans="1:47" ht="15" customHeight="1" x14ac:dyDescent="0.2">
      <c r="A88" s="587" t="s">
        <v>267</v>
      </c>
      <c r="B88" s="1314"/>
      <c r="C88" s="588" t="s">
        <v>268</v>
      </c>
      <c r="D88" s="199"/>
      <c r="E88" s="1075"/>
      <c r="F88" s="1043"/>
      <c r="G88" s="447"/>
      <c r="H88" s="447"/>
      <c r="I88" s="1044"/>
      <c r="J88" s="1108"/>
      <c r="K88" s="245" t="s">
        <v>162</v>
      </c>
      <c r="L88" s="449"/>
      <c r="M88" s="420"/>
      <c r="N88" s="245" t="s">
        <v>162</v>
      </c>
      <c r="O88" s="245" t="s">
        <v>162</v>
      </c>
      <c r="P88" s="449"/>
      <c r="Q88" s="420"/>
      <c r="R88" s="245" t="s">
        <v>162</v>
      </c>
      <c r="S88" s="452"/>
      <c r="T88" s="452"/>
      <c r="U88" s="452"/>
      <c r="V88" s="452"/>
      <c r="W88" s="245" t="s">
        <v>162</v>
      </c>
      <c r="X88" s="449"/>
      <c r="Y88" s="420"/>
      <c r="Z88" s="470"/>
      <c r="AA88" s="476"/>
      <c r="AB88" s="403"/>
      <c r="AC88" s="923"/>
      <c r="AD88" s="1169" t="s">
        <v>162</v>
      </c>
      <c r="AE88" s="510" t="s">
        <v>162</v>
      </c>
      <c r="AF88" s="510" t="s">
        <v>162</v>
      </c>
      <c r="AG88" s="511" t="s">
        <v>162</v>
      </c>
      <c r="AH88" s="245" t="s">
        <v>162</v>
      </c>
      <c r="AI88" s="245" t="s">
        <v>162</v>
      </c>
      <c r="AJ88" s="470"/>
      <c r="AK88" s="476"/>
      <c r="AL88" s="403"/>
      <c r="AM88" s="509" t="s">
        <v>162</v>
      </c>
      <c r="AN88" s="510" t="s">
        <v>162</v>
      </c>
      <c r="AO88" s="510" t="s">
        <v>162</v>
      </c>
      <c r="AP88" s="511" t="s">
        <v>162</v>
      </c>
      <c r="AQ88" s="245" t="s">
        <v>162</v>
      </c>
      <c r="AR88" s="245" t="s">
        <v>162</v>
      </c>
      <c r="AS88" s="470"/>
      <c r="AT88" s="476"/>
      <c r="AU88" s="923"/>
    </row>
    <row r="89" spans="1:47" x14ac:dyDescent="0.2">
      <c r="A89" s="338" t="str">
        <f>' Original Budget Template'!A89</f>
        <v>B</v>
      </c>
      <c r="B89" s="1311">
        <f>' Original Budget Template'!B89</f>
        <v>1</v>
      </c>
      <c r="C89" s="428" t="str">
        <f>' Original Budget Template'!C89</f>
        <v>Indirect management costs in country (FXD)</v>
      </c>
      <c r="D89" s="429">
        <f>' Original Budget Template'!D89</f>
        <v>0</v>
      </c>
      <c r="E89" s="1076">
        <f>' Original Budget Template'!E89</f>
        <v>0</v>
      </c>
      <c r="F89" s="1030">
        <f>SUM(F90:F95)</f>
        <v>0</v>
      </c>
      <c r="G89" s="434">
        <f>SUM(K89,O89,W89,AI89,AR89)</f>
        <v>0</v>
      </c>
      <c r="H89" s="434">
        <f>' Original Budget Template'!G89</f>
        <v>0</v>
      </c>
      <c r="I89" s="1031">
        <f>SUM(I90:I95)</f>
        <v>0</v>
      </c>
      <c r="J89" s="1038">
        <f>+' Original Budget Template'!L89</f>
        <v>0</v>
      </c>
      <c r="K89" s="434">
        <f>SUM(K91:K95)</f>
        <v>0</v>
      </c>
      <c r="L89" s="435">
        <f>+K89-J89</f>
        <v>0</v>
      </c>
      <c r="M89" s="460">
        <f>IF(ISERROR(L89/J89),0,L89/J89)</f>
        <v>0</v>
      </c>
      <c r="N89" s="532">
        <f>SUM(N91:N94)</f>
        <v>0</v>
      </c>
      <c r="O89" s="434">
        <f>SUM(O91:O94)</f>
        <v>0</v>
      </c>
      <c r="P89" s="435">
        <f>+O89-N89</f>
        <v>0</v>
      </c>
      <c r="Q89" s="460">
        <f>IF(ISERROR(P89/N89),0,P89/N89)</f>
        <v>0</v>
      </c>
      <c r="R89" s="354">
        <f>SUM(R91:R94)</f>
        <v>0</v>
      </c>
      <c r="S89" s="1030">
        <f>SUM(S91:S95)</f>
        <v>0</v>
      </c>
      <c r="T89" s="1030">
        <f>SUM(T91:T95)</f>
        <v>0</v>
      </c>
      <c r="U89" s="1030">
        <f>SUM(U91:U95)</f>
        <v>0</v>
      </c>
      <c r="V89" s="1030">
        <f>SUM(V91:V95)</f>
        <v>0</v>
      </c>
      <c r="W89" s="1030">
        <f>SUM(W91:W95)</f>
        <v>0</v>
      </c>
      <c r="X89" s="435">
        <f>+W89-R89</f>
        <v>0</v>
      </c>
      <c r="Y89" s="460">
        <f>IF(ISERROR(X89/R89),0,X89/R89)</f>
        <v>0</v>
      </c>
      <c r="Z89" s="472">
        <f>IF(ISERROR((+R89+N89+J89)/F89),0,(+R89+N89+J89)/F89)</f>
        <v>0</v>
      </c>
      <c r="AA89" s="472">
        <f>IF(ISERROR((+W89+K89+O89)/G89),0,(+W89+K89+O89)/G89)</f>
        <v>0</v>
      </c>
      <c r="AB89" s="412"/>
      <c r="AC89" s="1156"/>
      <c r="AD89" s="1139">
        <f>SUM(AD91:AD95)</f>
        <v>0</v>
      </c>
      <c r="AE89" s="668">
        <f>SUM(AE91:AE95)</f>
        <v>0</v>
      </c>
      <c r="AF89" s="668">
        <f>SUM(AF91:AF95)</f>
        <v>0</v>
      </c>
      <c r="AG89" s="668">
        <f>SUM(AG91:AG95)</f>
        <v>0</v>
      </c>
      <c r="AH89" s="676">
        <f>+' Original Budget Template'!AD89</f>
        <v>0</v>
      </c>
      <c r="AI89" s="676">
        <f>SUM(AI91:AI94)</f>
        <v>0</v>
      </c>
      <c r="AJ89" s="468">
        <f>IF(ISERROR((+$AH89+$R89+$N89+$J89)/$F89),0,(+$AH89+$R89+$N89+$J89)/$F89)</f>
        <v>0</v>
      </c>
      <c r="AK89" s="468">
        <f>IF(ISERROR((+$AI89+$W89+$O89+$K89)/$G89),0,(+$AI89+$W89+$O89+$K89)/$G89)</f>
        <v>0</v>
      </c>
      <c r="AL89" s="413"/>
      <c r="AM89" s="667">
        <f>SUM(AM91:AM95)</f>
        <v>0</v>
      </c>
      <c r="AN89" s="668">
        <f>SUM(AN91:AN95)</f>
        <v>0</v>
      </c>
      <c r="AO89" s="668">
        <f>SUM(AO91:AO95)</f>
        <v>0</v>
      </c>
      <c r="AP89" s="668">
        <f>SUM(AP91:AP95)</f>
        <v>0</v>
      </c>
      <c r="AQ89" s="676">
        <f>+' Original Budget Template'!AJ89</f>
        <v>0</v>
      </c>
      <c r="AR89" s="676">
        <f>SUM(AR91:AR94)</f>
        <v>0</v>
      </c>
      <c r="AS89" s="472">
        <f>IF(ISERROR((+$AQ89+$AH89+$R89+$N89+$J89)/$F89),0,(+$AQ89+$AH89+$R89+$N89+$J89)/$F89)</f>
        <v>0</v>
      </c>
      <c r="AT89" s="472">
        <f>IF(ISERROR(($AR89+$AI89+$W89+$O89+$K89)/$G89),0,($AR89+$AI89+$W89+$O89+$K89)/$G89)</f>
        <v>0</v>
      </c>
      <c r="AU89" s="918"/>
    </row>
    <row r="90" spans="1:47" ht="38.25" x14ac:dyDescent="0.2">
      <c r="A90" s="217"/>
      <c r="B90" s="1312"/>
      <c r="C90" s="1258" t="str">
        <f>' Original Budget Template'!C90</f>
        <v>Under each sub-output, provide a detailed description of what resources will be used to deliver the outputs:</v>
      </c>
      <c r="D90" s="186"/>
      <c r="E90" s="1077"/>
      <c r="F90" s="1032"/>
      <c r="G90" s="437"/>
      <c r="H90" s="437"/>
      <c r="I90" s="1033"/>
      <c r="J90" s="1039"/>
      <c r="K90" s="437"/>
      <c r="L90" s="441"/>
      <c r="M90" s="458"/>
      <c r="N90" s="26"/>
      <c r="O90" s="27"/>
      <c r="P90" s="441"/>
      <c r="Q90" s="458"/>
      <c r="R90" s="26"/>
      <c r="S90" s="437"/>
      <c r="T90" s="437"/>
      <c r="U90" s="437"/>
      <c r="V90" s="437"/>
      <c r="W90" s="1032"/>
      <c r="X90" s="441"/>
      <c r="Y90" s="458"/>
      <c r="Z90" s="469"/>
      <c r="AA90" s="469"/>
      <c r="AB90" s="414"/>
      <c r="AC90" s="1155"/>
      <c r="AD90" s="1170"/>
      <c r="AE90" s="513"/>
      <c r="AF90" s="513"/>
      <c r="AG90" s="514"/>
      <c r="AH90" s="677"/>
      <c r="AI90" s="677"/>
      <c r="AJ90" s="469"/>
      <c r="AK90" s="469"/>
      <c r="AL90" s="481"/>
      <c r="AM90" s="512"/>
      <c r="AN90" s="513"/>
      <c r="AO90" s="513"/>
      <c r="AP90" s="514"/>
      <c r="AQ90" s="677"/>
      <c r="AR90" s="677"/>
      <c r="AS90" s="469"/>
      <c r="AT90" s="469"/>
      <c r="AU90" s="912"/>
    </row>
    <row r="91" spans="1:47" x14ac:dyDescent="0.2">
      <c r="A91" s="220" t="str">
        <f>' Original Budget Template'!A91</f>
        <v>B.1</v>
      </c>
      <c r="B91" s="4"/>
      <c r="C91" s="198" t="str">
        <f>' Original Budget Template'!C91</f>
        <v>Description - suboutputs/tasks/expense type</v>
      </c>
      <c r="D91" s="150"/>
      <c r="E91" s="1078"/>
      <c r="F91" s="1034">
        <f>+' Original Budget Template'!F91</f>
        <v>0</v>
      </c>
      <c r="G91" s="439">
        <f>SUM(K91,O91,W91,AI91,AR91)</f>
        <v>0</v>
      </c>
      <c r="H91" s="439">
        <f>' Original Budget Template'!G91</f>
        <v>0</v>
      </c>
      <c r="I91" s="1035">
        <f>IF(ISERROR(IF($B$89=1,G91/$AA$3,G91/$AA$5)),0,(IF($B$89=1,G91/$AA$3,G91/$AA$5)))</f>
        <v>0</v>
      </c>
      <c r="J91" s="1034">
        <f>+' Original Budget Template'!L91</f>
        <v>0</v>
      </c>
      <c r="K91" s="536">
        <f>+'Progress Report - Yr 1 &amp; 9 mth'!O91</f>
        <v>0</v>
      </c>
      <c r="L91" s="441">
        <f>+K91-J91</f>
        <v>0</v>
      </c>
      <c r="M91" s="458">
        <f>IF(ISERROR(L91/J91),0,L91/J91)</f>
        <v>0</v>
      </c>
      <c r="N91" s="174">
        <f>+'Progress Financial Report -Yr 2'!N91</f>
        <v>0</v>
      </c>
      <c r="O91" s="174">
        <f>+'Progress Financial Report -Yr 2'!S91</f>
        <v>0</v>
      </c>
      <c r="P91" s="441">
        <f>+O91-N91</f>
        <v>0</v>
      </c>
      <c r="Q91" s="458">
        <f>IF(ISERROR(P91/N91),0,P91/N91)</f>
        <v>0</v>
      </c>
      <c r="R91" s="174">
        <f>+'Progress Financial Report -Yr 2'!AE91</f>
        <v>0</v>
      </c>
      <c r="S91" s="440"/>
      <c r="T91" s="440"/>
      <c r="U91" s="440"/>
      <c r="V91" s="440"/>
      <c r="W91" s="1034">
        <f>SUM(S91:V91)</f>
        <v>0</v>
      </c>
      <c r="X91" s="441">
        <f>+W91-R91</f>
        <v>0</v>
      </c>
      <c r="Y91" s="458">
        <f>IF(ISERROR(X91/R91),0,X91/R91)</f>
        <v>0</v>
      </c>
      <c r="Z91" s="469"/>
      <c r="AA91" s="469"/>
      <c r="AB91" s="590"/>
      <c r="AC91" s="1157"/>
      <c r="AD91" s="1128">
        <f>+'Progress Financial Report -Yr 2'!AI91</f>
        <v>0</v>
      </c>
      <c r="AE91" s="366">
        <f>+'Progress Financial Report -Yr 2'!AJ91</f>
        <v>0</v>
      </c>
      <c r="AF91" s="366">
        <f>+'Progress Financial Report -Yr 2'!AK91</f>
        <v>0</v>
      </c>
      <c r="AG91" s="366">
        <f>+'Progress Financial Report -Yr 2'!AL91</f>
        <v>0</v>
      </c>
      <c r="AH91" s="678">
        <f>+' Original Budget Template'!AD91</f>
        <v>0</v>
      </c>
      <c r="AI91" s="678">
        <f>SUM(AD91:AG91)</f>
        <v>0</v>
      </c>
      <c r="AJ91" s="469"/>
      <c r="AK91" s="469"/>
      <c r="AL91" s="589"/>
      <c r="AM91" s="366">
        <f>+' Original Budget Template'!AF91</f>
        <v>0</v>
      </c>
      <c r="AN91" s="366">
        <f>+' Original Budget Template'!AG91</f>
        <v>0</v>
      </c>
      <c r="AO91" s="366">
        <f>+' Original Budget Template'!AH91</f>
        <v>0</v>
      </c>
      <c r="AP91" s="366">
        <f>+' Original Budget Template'!AI91</f>
        <v>0</v>
      </c>
      <c r="AQ91" s="678">
        <f>+' Original Budget Template'!AJ91</f>
        <v>0</v>
      </c>
      <c r="AR91" s="678">
        <f>SUM(AM91:AP91)</f>
        <v>0</v>
      </c>
      <c r="AS91" s="469"/>
      <c r="AT91" s="469"/>
      <c r="AU91" s="914"/>
    </row>
    <row r="92" spans="1:47" x14ac:dyDescent="0.2">
      <c r="A92" s="220" t="str">
        <f>' Original Budget Template'!A92</f>
        <v>B.2</v>
      </c>
      <c r="B92" s="4"/>
      <c r="C92" s="198" t="str">
        <f>' Original Budget Template'!C92</f>
        <v>Description - suboutputs/tasks/expense type</v>
      </c>
      <c r="D92" s="150"/>
      <c r="E92" s="1078"/>
      <c r="F92" s="1034">
        <f>+' Original Budget Template'!F92</f>
        <v>0</v>
      </c>
      <c r="G92" s="439">
        <f>SUM(K92,O92,W92,AI92,AR92)</f>
        <v>0</v>
      </c>
      <c r="H92" s="439">
        <f>' Original Budget Template'!G92</f>
        <v>0</v>
      </c>
      <c r="I92" s="1035">
        <f>IF(ISERROR(IF($B$89=1,G92/$AA$3,G92/$AA$5)),0,(IF($B$89=1,G92/$AA$3,G92/$AA$5)))</f>
        <v>0</v>
      </c>
      <c r="J92" s="1034">
        <f>+' Original Budget Template'!L92</f>
        <v>0</v>
      </c>
      <c r="K92" s="536">
        <f>+'Progress Report - Yr 1 &amp; 9 mth'!O92</f>
        <v>0</v>
      </c>
      <c r="L92" s="441">
        <f>+K92-J92</f>
        <v>0</v>
      </c>
      <c r="M92" s="458">
        <f>IF(ISERROR(L92/J92),0,L92/J92)</f>
        <v>0</v>
      </c>
      <c r="N92" s="174">
        <f>+'Progress Financial Report -Yr 2'!N92</f>
        <v>0</v>
      </c>
      <c r="O92" s="174">
        <f>+'Progress Financial Report -Yr 2'!S92</f>
        <v>0</v>
      </c>
      <c r="P92" s="441">
        <f>+O92-N92</f>
        <v>0</v>
      </c>
      <c r="Q92" s="458">
        <f>IF(ISERROR(P92/N92),0,P92/N92)</f>
        <v>0</v>
      </c>
      <c r="R92" s="174">
        <f>+'Progress Financial Report -Yr 2'!AE92</f>
        <v>0</v>
      </c>
      <c r="S92" s="440"/>
      <c r="T92" s="440"/>
      <c r="U92" s="440"/>
      <c r="V92" s="440"/>
      <c r="W92" s="1034">
        <f>SUM(S92:V92)</f>
        <v>0</v>
      </c>
      <c r="X92" s="441">
        <f>+W92-R92</f>
        <v>0</v>
      </c>
      <c r="Y92" s="458">
        <f>IF(ISERROR(X92/R92),0,X92/R92)</f>
        <v>0</v>
      </c>
      <c r="Z92" s="469"/>
      <c r="AA92" s="469"/>
      <c r="AB92" s="590"/>
      <c r="AC92" s="1157"/>
      <c r="AD92" s="1128">
        <f>+'Progress Financial Report -Yr 2'!AI92</f>
        <v>0</v>
      </c>
      <c r="AE92" s="366">
        <f>+'Progress Financial Report -Yr 2'!AJ92</f>
        <v>0</v>
      </c>
      <c r="AF92" s="366">
        <f>+'Progress Financial Report -Yr 2'!AK92</f>
        <v>0</v>
      </c>
      <c r="AG92" s="366">
        <f>+'Progress Financial Report -Yr 2'!AL92</f>
        <v>0</v>
      </c>
      <c r="AH92" s="678">
        <f>+' Original Budget Template'!AD92</f>
        <v>0</v>
      </c>
      <c r="AI92" s="678">
        <f>SUM(AD92:AG92)</f>
        <v>0</v>
      </c>
      <c r="AJ92" s="469"/>
      <c r="AK92" s="469"/>
      <c r="AL92" s="589"/>
      <c r="AM92" s="366">
        <f>+' Original Budget Template'!AF92</f>
        <v>0</v>
      </c>
      <c r="AN92" s="366">
        <f>+' Original Budget Template'!AG92</f>
        <v>0</v>
      </c>
      <c r="AO92" s="366">
        <f>+' Original Budget Template'!AH92</f>
        <v>0</v>
      </c>
      <c r="AP92" s="366">
        <f>+' Original Budget Template'!AI92</f>
        <v>0</v>
      </c>
      <c r="AQ92" s="678">
        <f>+' Original Budget Template'!AJ92</f>
        <v>0</v>
      </c>
      <c r="AR92" s="678">
        <f>SUM(AM92:AP92)</f>
        <v>0</v>
      </c>
      <c r="AS92" s="469"/>
      <c r="AT92" s="469"/>
      <c r="AU92" s="914"/>
    </row>
    <row r="93" spans="1:47" x14ac:dyDescent="0.2">
      <c r="A93" s="220" t="str">
        <f>' Original Budget Template'!A93</f>
        <v>B.3</v>
      </c>
      <c r="B93" s="4"/>
      <c r="C93" s="198" t="str">
        <f>' Original Budget Template'!C93</f>
        <v>Description - suboutputs/tasks/expense type</v>
      </c>
      <c r="D93" s="150"/>
      <c r="E93" s="1078"/>
      <c r="F93" s="1034">
        <f>+' Original Budget Template'!F93</f>
        <v>0</v>
      </c>
      <c r="G93" s="439">
        <f>SUM(K93,O93,W93,AI93,AR93)</f>
        <v>0</v>
      </c>
      <c r="H93" s="439">
        <f>' Original Budget Template'!G93</f>
        <v>0</v>
      </c>
      <c r="I93" s="1035">
        <f>IF(ISERROR(IF($B$89=1,G93/$AA$3,G93/$AA$5)),0,(IF($B$89=1,G93/$AA$3,G93/$AA$5)))</f>
        <v>0</v>
      </c>
      <c r="J93" s="1034">
        <f>+' Original Budget Template'!L93</f>
        <v>0</v>
      </c>
      <c r="K93" s="536">
        <f>+'Progress Report - Yr 1 &amp; 9 mth'!O93</f>
        <v>0</v>
      </c>
      <c r="L93" s="441">
        <f>+K93-J93</f>
        <v>0</v>
      </c>
      <c r="M93" s="458">
        <f>IF(ISERROR(L93/J93),0,L93/J93)</f>
        <v>0</v>
      </c>
      <c r="N93" s="174">
        <f>+'Progress Financial Report -Yr 2'!N93</f>
        <v>0</v>
      </c>
      <c r="O93" s="174">
        <f>+'Progress Financial Report -Yr 2'!S93</f>
        <v>0</v>
      </c>
      <c r="P93" s="441">
        <f>+O93-N93</f>
        <v>0</v>
      </c>
      <c r="Q93" s="458">
        <f>IF(ISERROR(P93/N93),0,P93/N93)</f>
        <v>0</v>
      </c>
      <c r="R93" s="174">
        <f>+'Progress Financial Report -Yr 2'!AE93</f>
        <v>0</v>
      </c>
      <c r="S93" s="440"/>
      <c r="T93" s="440"/>
      <c r="U93" s="440"/>
      <c r="V93" s="440"/>
      <c r="W93" s="1034">
        <f>SUM(S93:V93)</f>
        <v>0</v>
      </c>
      <c r="X93" s="441">
        <f>+W93-R93</f>
        <v>0</v>
      </c>
      <c r="Y93" s="458">
        <f>IF(ISERROR(X93/R93),0,X93/R93)</f>
        <v>0</v>
      </c>
      <c r="Z93" s="469"/>
      <c r="AA93" s="469"/>
      <c r="AB93" s="590"/>
      <c r="AC93" s="1157"/>
      <c r="AD93" s="1128">
        <f>+'Progress Financial Report -Yr 2'!AI93</f>
        <v>0</v>
      </c>
      <c r="AE93" s="366">
        <f>+'Progress Financial Report -Yr 2'!AJ93</f>
        <v>0</v>
      </c>
      <c r="AF93" s="366">
        <f>+'Progress Financial Report -Yr 2'!AK93</f>
        <v>0</v>
      </c>
      <c r="AG93" s="366">
        <f>+'Progress Financial Report -Yr 2'!AL93</f>
        <v>0</v>
      </c>
      <c r="AH93" s="678">
        <f>+' Original Budget Template'!AD93</f>
        <v>0</v>
      </c>
      <c r="AI93" s="678">
        <f>SUM(AD93:AG93)</f>
        <v>0</v>
      </c>
      <c r="AJ93" s="469"/>
      <c r="AK93" s="469"/>
      <c r="AL93" s="589"/>
      <c r="AM93" s="366">
        <f>+' Original Budget Template'!AF93</f>
        <v>0</v>
      </c>
      <c r="AN93" s="366">
        <f>+' Original Budget Template'!AG93</f>
        <v>0</v>
      </c>
      <c r="AO93" s="366">
        <f>+' Original Budget Template'!AH93</f>
        <v>0</v>
      </c>
      <c r="AP93" s="366">
        <f>+' Original Budget Template'!AI93</f>
        <v>0</v>
      </c>
      <c r="AQ93" s="678">
        <f>+' Original Budget Template'!AJ93</f>
        <v>0</v>
      </c>
      <c r="AR93" s="678">
        <f>SUM(AM93:AP93)</f>
        <v>0</v>
      </c>
      <c r="AS93" s="469"/>
      <c r="AT93" s="469"/>
      <c r="AU93" s="914"/>
    </row>
    <row r="94" spans="1:47" x14ac:dyDescent="0.2">
      <c r="A94" s="220" t="str">
        <f>' Original Budget Template'!A94</f>
        <v>B.4</v>
      </c>
      <c r="B94" s="4"/>
      <c r="C94" s="198" t="str">
        <f>' Original Budget Template'!C94</f>
        <v>Description - suboutputs/tasks/expense type</v>
      </c>
      <c r="D94" s="150"/>
      <c r="E94" s="1078"/>
      <c r="F94" s="1034">
        <f>+' Original Budget Template'!F94</f>
        <v>0</v>
      </c>
      <c r="G94" s="439">
        <f>SUM(K94,O94,W94,AI94,AR94)</f>
        <v>0</v>
      </c>
      <c r="H94" s="439">
        <f>' Original Budget Template'!G94</f>
        <v>0</v>
      </c>
      <c r="I94" s="1035">
        <f>IF(ISERROR(IF($B$89=1,G94/$AA$3,G94/$AA$5)),0,(IF($B$89=1,G94/$AA$3,G94/$AA$5)))</f>
        <v>0</v>
      </c>
      <c r="J94" s="1034">
        <f>+' Original Budget Template'!L94</f>
        <v>0</v>
      </c>
      <c r="K94" s="536">
        <f>+'Progress Report - Yr 1 &amp; 9 mth'!O94</f>
        <v>0</v>
      </c>
      <c r="L94" s="441">
        <f>+K94-J94</f>
        <v>0</v>
      </c>
      <c r="M94" s="458">
        <f>IF(ISERROR(L94/J94),0,L94/J94)</f>
        <v>0</v>
      </c>
      <c r="N94" s="174">
        <f>+'Progress Financial Report -Yr 2'!N94</f>
        <v>0</v>
      </c>
      <c r="O94" s="174">
        <f>+'Progress Financial Report -Yr 2'!S94</f>
        <v>0</v>
      </c>
      <c r="P94" s="441">
        <f>+O94-N94</f>
        <v>0</v>
      </c>
      <c r="Q94" s="458">
        <f>IF(ISERROR(P94/N94),0,P94/N94)</f>
        <v>0</v>
      </c>
      <c r="R94" s="174">
        <f>+'Progress Financial Report -Yr 2'!AE94</f>
        <v>0</v>
      </c>
      <c r="S94" s="440"/>
      <c r="T94" s="440"/>
      <c r="U94" s="440"/>
      <c r="V94" s="440"/>
      <c r="W94" s="1034">
        <f>SUM(S94:V94)</f>
        <v>0</v>
      </c>
      <c r="X94" s="441">
        <f>+W94-R94</f>
        <v>0</v>
      </c>
      <c r="Y94" s="458">
        <f>IF(ISERROR(X94/R94),0,X94/R94)</f>
        <v>0</v>
      </c>
      <c r="Z94" s="469"/>
      <c r="AA94" s="469"/>
      <c r="AB94" s="590"/>
      <c r="AC94" s="1157"/>
      <c r="AD94" s="1128">
        <f>+'Progress Financial Report -Yr 2'!AI94</f>
        <v>0</v>
      </c>
      <c r="AE94" s="366">
        <f>+'Progress Financial Report -Yr 2'!AJ94</f>
        <v>0</v>
      </c>
      <c r="AF94" s="366">
        <f>+'Progress Financial Report -Yr 2'!AK94</f>
        <v>0</v>
      </c>
      <c r="AG94" s="366">
        <f>+'Progress Financial Report -Yr 2'!AL94</f>
        <v>0</v>
      </c>
      <c r="AH94" s="678">
        <f>+' Original Budget Template'!AD94</f>
        <v>0</v>
      </c>
      <c r="AI94" s="678">
        <f>SUM(AD94:AG94)</f>
        <v>0</v>
      </c>
      <c r="AJ94" s="469"/>
      <c r="AK94" s="469"/>
      <c r="AL94" s="589"/>
      <c r="AM94" s="366">
        <f>+' Original Budget Template'!AF94</f>
        <v>0</v>
      </c>
      <c r="AN94" s="366">
        <f>+' Original Budget Template'!AG94</f>
        <v>0</v>
      </c>
      <c r="AO94" s="366">
        <f>+' Original Budget Template'!AH94</f>
        <v>0</v>
      </c>
      <c r="AP94" s="366">
        <f>+' Original Budget Template'!AI94</f>
        <v>0</v>
      </c>
      <c r="AQ94" s="678">
        <f>+' Original Budget Template'!AJ94</f>
        <v>0</v>
      </c>
      <c r="AR94" s="678">
        <f>SUM(AM94:AP94)</f>
        <v>0</v>
      </c>
      <c r="AS94" s="469"/>
      <c r="AT94" s="469"/>
      <c r="AU94" s="914"/>
    </row>
    <row r="95" spans="1:47" ht="15" customHeight="1" thickBot="1" x14ac:dyDescent="0.25">
      <c r="A95" s="265"/>
      <c r="B95" s="1299"/>
      <c r="C95" s="1229"/>
      <c r="D95" s="194"/>
      <c r="E95" s="1079"/>
      <c r="F95" s="1043"/>
      <c r="G95" s="447"/>
      <c r="H95" s="447"/>
      <c r="I95" s="1044"/>
      <c r="J95" s="1108"/>
      <c r="K95" s="448"/>
      <c r="L95" s="449"/>
      <c r="M95" s="461"/>
      <c r="N95" s="403"/>
      <c r="O95" s="50"/>
      <c r="P95" s="449"/>
      <c r="Q95" s="461"/>
      <c r="R95" s="403"/>
      <c r="S95" s="1266"/>
      <c r="T95" s="1266"/>
      <c r="U95" s="1266"/>
      <c r="V95" s="1266"/>
      <c r="W95" s="448"/>
      <c r="X95" s="449"/>
      <c r="Y95" s="461"/>
      <c r="Z95" s="470"/>
      <c r="AA95" s="476"/>
      <c r="AB95" s="403"/>
      <c r="AC95" s="923"/>
      <c r="AD95" s="1168"/>
      <c r="AE95" s="507"/>
      <c r="AF95" s="507"/>
      <c r="AG95" s="508"/>
      <c r="AH95" s="403"/>
      <c r="AI95" s="50"/>
      <c r="AJ95" s="470"/>
      <c r="AK95" s="476"/>
      <c r="AL95" s="403"/>
      <c r="AM95" s="506"/>
      <c r="AN95" s="507"/>
      <c r="AO95" s="507"/>
      <c r="AP95" s="508"/>
      <c r="AQ95" s="403"/>
      <c r="AR95" s="50"/>
      <c r="AS95" s="470"/>
      <c r="AT95" s="476"/>
      <c r="AU95" s="923"/>
    </row>
    <row r="96" spans="1:47" ht="16.149999999999999" customHeight="1" thickTop="1" thickBot="1" x14ac:dyDescent="0.25">
      <c r="A96" s="894"/>
      <c r="B96" s="1296">
        <f>' Original Budget Template'!B96</f>
        <v>1</v>
      </c>
      <c r="C96" s="1321" t="s">
        <v>359</v>
      </c>
      <c r="D96" s="267"/>
      <c r="E96" s="1072"/>
      <c r="F96" s="1040">
        <f>SUM(J96,Z96,AI96,AR96,BA96)</f>
        <v>0</v>
      </c>
      <c r="G96" s="1040">
        <f>SUMIF($B$89:$B$95,$B96,$F$89:$F$95)</f>
        <v>0</v>
      </c>
      <c r="H96" s="445"/>
      <c r="I96" s="1040"/>
      <c r="J96" s="1040">
        <f>+' Original Budget Template'!L96</f>
        <v>0</v>
      </c>
      <c r="K96" s="444">
        <f>+'Progress Report - Yr 1 &amp; 9 mth'!O96</f>
        <v>0</v>
      </c>
      <c r="L96" s="444"/>
      <c r="M96" s="456"/>
      <c r="N96" s="444">
        <f>+'Progress Financial Report -Yr 2'!N96</f>
        <v>0</v>
      </c>
      <c r="O96" s="444">
        <f>+'Progress Financial Report -Yr 2'!S96</f>
        <v>0</v>
      </c>
      <c r="P96" s="444"/>
      <c r="Q96" s="456"/>
      <c r="R96" s="444">
        <f>+'Progress Financial Report -Yr 2'!AE96</f>
        <v>0</v>
      </c>
      <c r="S96" s="1040">
        <f>SUMIF($B$12:$B$83,$B96,$S$12:$S$83)</f>
        <v>0</v>
      </c>
      <c r="T96" s="1040">
        <f>SUMIF($B$12:$B$83,$B96,$T$12:$T$83)</f>
        <v>0</v>
      </c>
      <c r="U96" s="1040">
        <f>SUMIF($B$12:$B$83,$B96,$U$12:$U$83)</f>
        <v>0</v>
      </c>
      <c r="V96" s="1040">
        <f>SUMIF($B$12:$B$83,$B96,$V$12:$V$83)</f>
        <v>0</v>
      </c>
      <c r="W96" s="1040">
        <f>SUMIF($B$12:$B$83,$B96,$W$12:$W$83)</f>
        <v>0</v>
      </c>
      <c r="X96" s="444"/>
      <c r="Y96" s="456"/>
      <c r="Z96" s="425"/>
      <c r="AA96" s="425"/>
      <c r="AB96" s="425"/>
      <c r="AC96" s="921"/>
      <c r="AD96" s="1166">
        <f>SUMIF($B$12:$B$83,$B96,$AD$12:$AD$83)</f>
        <v>0</v>
      </c>
      <c r="AE96" s="501">
        <f>SUMIF($B$12:$B$83,$B96,$AE$12:$AE$83)</f>
        <v>0</v>
      </c>
      <c r="AF96" s="501">
        <f>SUMIF($B$12:$B$83,$B96,$AF$12:$AF$83)</f>
        <v>0</v>
      </c>
      <c r="AG96" s="502">
        <f>SUMIF($B$12:$B$83,$B96,$AG$12:$AG$83)</f>
        <v>0</v>
      </c>
      <c r="AH96" s="444">
        <f>+' Original Budget Template'!AD96</f>
        <v>0</v>
      </c>
      <c r="AI96" s="444">
        <f>SUMIF($B$12:$B$83,$B96,$AI$12:$AI$83)</f>
        <v>0</v>
      </c>
      <c r="AJ96" s="425"/>
      <c r="AK96" s="425"/>
      <c r="AL96" s="425"/>
      <c r="AM96" s="500">
        <f>SUMIF($B$12:$B$83,$B96,$AM$12:$AM$83)</f>
        <v>0</v>
      </c>
      <c r="AN96" s="501">
        <f>SUMIF($B$12:$B$83,$B96,$AN$12:$AN$83)</f>
        <v>0</v>
      </c>
      <c r="AO96" s="501">
        <f>SUMIF($B$12:$B$83,$B96,$AO$12:$AO$83)</f>
        <v>0</v>
      </c>
      <c r="AP96" s="502">
        <f>SUMIF($B$12:$B$83,$B96,$AP$12:$AP$83)</f>
        <v>0</v>
      </c>
      <c r="AQ96" s="444">
        <f>+' Original Budget Template'!AJ96</f>
        <v>0</v>
      </c>
      <c r="AR96" s="444">
        <f>SUMIF($B$12:$B$83,$B96,$AR$12:$AR$83)</f>
        <v>0</v>
      </c>
      <c r="AS96" s="425"/>
      <c r="AT96" s="425"/>
      <c r="AU96" s="921"/>
    </row>
    <row r="97" spans="1:47" ht="16.149999999999999" customHeight="1" thickTop="1" thickBot="1" x14ac:dyDescent="0.25">
      <c r="A97" s="894"/>
      <c r="B97" s="1296">
        <f>' Original Budget Template'!B97</f>
        <v>2</v>
      </c>
      <c r="C97" s="1321" t="s">
        <v>360</v>
      </c>
      <c r="D97" s="267"/>
      <c r="E97" s="1072"/>
      <c r="F97" s="1040">
        <f>SUM(J97,Z97,AI97,AR97,BA97)</f>
        <v>0</v>
      </c>
      <c r="G97" s="1040">
        <f>SUMIF($B$89:$B$95,$B97,$F$89:$F$95)</f>
        <v>0</v>
      </c>
      <c r="H97" s="445"/>
      <c r="I97" s="1040"/>
      <c r="J97" s="1040">
        <f>+' Original Budget Template'!L97</f>
        <v>0</v>
      </c>
      <c r="K97" s="444">
        <f>+'Progress Report - Yr 1 &amp; 9 mth'!O97</f>
        <v>0</v>
      </c>
      <c r="L97" s="444"/>
      <c r="M97" s="456"/>
      <c r="N97" s="444">
        <f>+'Progress Financial Report -Yr 2'!N97</f>
        <v>0</v>
      </c>
      <c r="O97" s="444">
        <f>+'Progress Financial Report -Yr 2'!S97</f>
        <v>0</v>
      </c>
      <c r="P97" s="444"/>
      <c r="Q97" s="456"/>
      <c r="R97" s="444">
        <f>+'Progress Financial Report -Yr 2'!AE97</f>
        <v>0</v>
      </c>
      <c r="S97" s="1040">
        <f>SUMIF($B$12:$B$83,$B97,$S$12:$S$83)</f>
        <v>0</v>
      </c>
      <c r="T97" s="1040">
        <f>SUMIF($B$12:$B$83,$B97,$T$12:$T$83)</f>
        <v>0</v>
      </c>
      <c r="U97" s="1040">
        <f>SUMIF($B$12:$B$83,$B97,$U$12:$U$83)</f>
        <v>0</v>
      </c>
      <c r="V97" s="1040">
        <f>SUMIF($B$12:$B$83,$B97,$V$12:$V$83)</f>
        <v>0</v>
      </c>
      <c r="W97" s="1040">
        <f>SUMIF($B$12:$B$83,$B97,$W$12:$W$83)</f>
        <v>0</v>
      </c>
      <c r="X97" s="444"/>
      <c r="Y97" s="456"/>
      <c r="Z97" s="425"/>
      <c r="AA97" s="425"/>
      <c r="AB97" s="425"/>
      <c r="AC97" s="921"/>
      <c r="AD97" s="1166">
        <f>SUMIF($B$12:$B$83,$B97,$AD$12:$AD$83)</f>
        <v>0</v>
      </c>
      <c r="AE97" s="501">
        <f>SUMIF($B$12:$B$83,$B97,$AE$12:$AE$83)</f>
        <v>0</v>
      </c>
      <c r="AF97" s="501">
        <f>SUMIF($B$12:$B$83,$B97,$AF$12:$AF$83)</f>
        <v>0</v>
      </c>
      <c r="AG97" s="502">
        <f>SUMIF($B$12:$B$83,$B97,$AG$12:$AG$83)</f>
        <v>0</v>
      </c>
      <c r="AH97" s="444">
        <f>+' Original Budget Template'!AD97</f>
        <v>0</v>
      </c>
      <c r="AI97" s="444">
        <f>SUMIF($B$12:$B$83,$B97,$AI$12:$AI$83)</f>
        <v>0</v>
      </c>
      <c r="AJ97" s="425"/>
      <c r="AK97" s="425"/>
      <c r="AL97" s="425"/>
      <c r="AM97" s="500">
        <f>SUMIF($B$12:$B$83,$B97,$AM$12:$AM$83)</f>
        <v>0</v>
      </c>
      <c r="AN97" s="501">
        <f>SUMIF($B$12:$B$83,$B97,$AN$12:$AN$83)</f>
        <v>0</v>
      </c>
      <c r="AO97" s="501">
        <f>SUMIF($B$12:$B$83,$B97,$AO$12:$AO$83)</f>
        <v>0</v>
      </c>
      <c r="AP97" s="502">
        <f>SUMIF($B$12:$B$83,$B97,$AP$12:$AP$83)</f>
        <v>0</v>
      </c>
      <c r="AQ97" s="444">
        <f>+' Original Budget Template'!AJ97</f>
        <v>0</v>
      </c>
      <c r="AR97" s="444">
        <f>SUMIF($B$12:$B$83,$B97,$AR$12:$AR$83)</f>
        <v>0</v>
      </c>
      <c r="AS97" s="425"/>
      <c r="AT97" s="425"/>
      <c r="AU97" s="921"/>
    </row>
    <row r="98" spans="1:47" ht="30" thickTop="1" thickBot="1" x14ac:dyDescent="0.25">
      <c r="A98" s="1350"/>
      <c r="B98" s="1351"/>
      <c r="C98" s="1357" t="s">
        <v>153</v>
      </c>
      <c r="D98" s="274"/>
      <c r="E98" s="1080"/>
      <c r="F98" s="1045"/>
      <c r="G98" s="353">
        <f>IF(ISERROR(G96/$AA$3),0,G96/$AA$3)+IF(ISERROR(G97/$AA$5),0,G97/$AA$5)</f>
        <v>0</v>
      </c>
      <c r="H98" s="353">
        <f>' Original Budget Template'!G98</f>
        <v>0</v>
      </c>
      <c r="I98" s="391">
        <f>+I89</f>
        <v>0</v>
      </c>
      <c r="J98" s="1045">
        <f>+' Original Budget Template'!L98</f>
        <v>0</v>
      </c>
      <c r="K98" s="353">
        <f>+'Progress Report - Yr 1 &amp; 9 mth'!O98</f>
        <v>0</v>
      </c>
      <c r="L98" s="353"/>
      <c r="M98" s="462"/>
      <c r="N98" s="353">
        <f>+'Progress Financial Report -Yr 2'!N98</f>
        <v>0</v>
      </c>
      <c r="O98" s="353">
        <f>+'Progress Financial Report -Yr 2'!S98</f>
        <v>0</v>
      </c>
      <c r="P98" s="353"/>
      <c r="Q98" s="462"/>
      <c r="R98" s="353">
        <f>+'Progress Financial Report -Yr 2'!AE98</f>
        <v>0</v>
      </c>
      <c r="S98" s="823"/>
      <c r="T98" s="823"/>
      <c r="U98" s="823"/>
      <c r="V98" s="823"/>
      <c r="W98" s="813"/>
      <c r="X98" s="353"/>
      <c r="Y98" s="462"/>
      <c r="Z98" s="471"/>
      <c r="AA98" s="477"/>
      <c r="AB98" s="432"/>
      <c r="AC98" s="924"/>
      <c r="AD98" s="1171">
        <f>IF(ISERROR(AD96/$AA$3),0,AD96/$AA$3)+IF(ISERROR(AD97/$AA$5),0,AD97/$AA$5)</f>
        <v>0</v>
      </c>
      <c r="AE98" s="516">
        <f>IF(ISERROR(AE96/$AA$3),0,AE96/$AA$3)+IF(ISERROR(AE97/$AA$5),0,AE97/$AA$5)</f>
        <v>0</v>
      </c>
      <c r="AF98" s="516">
        <f>IF(ISERROR(AF96/$AA$3),0,AF96/$AA$3)+IF(ISERROR(AF97/$AA$5),0,AF97/$AA$5)</f>
        <v>0</v>
      </c>
      <c r="AG98" s="517">
        <f>IF(ISERROR(AG96/$AA$3),0,AG96/$AA$3)+IF(ISERROR(AG97/$AA$5),0,AG97/$AA$5)</f>
        <v>0</v>
      </c>
      <c r="AH98" s="353">
        <f>+' Original Budget Template'!AD98</f>
        <v>0</v>
      </c>
      <c r="AI98" s="353">
        <f>IF(ISERROR(AI96/$AA$3),0,AI96/$AA$3)+IF(ISERROR(AI97/$AA$5),0,AI97/$AA$5)</f>
        <v>0</v>
      </c>
      <c r="AJ98" s="471"/>
      <c r="AK98" s="477"/>
      <c r="AL98" s="432"/>
      <c r="AM98" s="515">
        <f>IF(ISERROR(AM96/$AA$3),0,AM96/$AA$3)+IF(ISERROR(AM97/$AA$5),0,AM97/$AA$5)</f>
        <v>0</v>
      </c>
      <c r="AN98" s="516">
        <f>IF(ISERROR(AN96/$AA$3),0,AN96/$AA$3)+IF(ISERROR(AN97/$AA$5),0,AN97/$AA$5)</f>
        <v>0</v>
      </c>
      <c r="AO98" s="516">
        <f>IF(ISERROR(AO96/$AA$3),0,AO96/$AA$3)+IF(ISERROR(AO97/$AA$5),0,AO97/$AA$5)</f>
        <v>0</v>
      </c>
      <c r="AP98" s="517">
        <f>IF(ISERROR(AP96/$AA$3),0,AP96/$AA$3)+IF(ISERROR(AP97/$AA$5),0,AP97/$AA$5)</f>
        <v>0</v>
      </c>
      <c r="AQ98" s="353">
        <f>+' Original Budget Template'!AJ98</f>
        <v>0</v>
      </c>
      <c r="AR98" s="353">
        <f>IF(ISERROR(AR96/$AA$3),0,AR96/$AA$3)+IF(ISERROR(AR97/$AA$5),0,AR97/$AA$5)</f>
        <v>0</v>
      </c>
      <c r="AS98" s="471"/>
      <c r="AT98" s="477"/>
      <c r="AU98" s="924"/>
    </row>
    <row r="99" spans="1:47" ht="15" customHeight="1" x14ac:dyDescent="0.2">
      <c r="A99" s="265"/>
      <c r="B99" s="1299"/>
      <c r="C99" s="193"/>
      <c r="D99" s="194"/>
      <c r="E99" s="1079"/>
      <c r="F99" s="1043"/>
      <c r="G99" s="447"/>
      <c r="H99" s="447"/>
      <c r="I99" s="1044"/>
      <c r="J99" s="1108"/>
      <c r="K99" s="448"/>
      <c r="L99" s="449"/>
      <c r="M99" s="461"/>
      <c r="N99" s="403"/>
      <c r="O99" s="50"/>
      <c r="P99" s="449"/>
      <c r="Q99" s="461"/>
      <c r="R99" s="403"/>
      <c r="S99" s="1266"/>
      <c r="T99" s="1266"/>
      <c r="U99" s="1266"/>
      <c r="V99" s="1266"/>
      <c r="W99" s="448"/>
      <c r="X99" s="449"/>
      <c r="Y99" s="461"/>
      <c r="Z99" s="470"/>
      <c r="AA99" s="476"/>
      <c r="AB99" s="403"/>
      <c r="AC99" s="923"/>
      <c r="AD99" s="1168"/>
      <c r="AE99" s="507"/>
      <c r="AF99" s="507"/>
      <c r="AG99" s="508"/>
      <c r="AH99" s="403"/>
      <c r="AI99" s="50"/>
      <c r="AJ99" s="470"/>
      <c r="AK99" s="476"/>
      <c r="AL99" s="403"/>
      <c r="AM99" s="506"/>
      <c r="AN99" s="507"/>
      <c r="AO99" s="507"/>
      <c r="AP99" s="508"/>
      <c r="AQ99" s="403"/>
      <c r="AR99" s="50"/>
      <c r="AS99" s="470"/>
      <c r="AT99" s="476"/>
      <c r="AU99" s="923"/>
    </row>
    <row r="100" spans="1:47" ht="15" customHeight="1" x14ac:dyDescent="0.2">
      <c r="A100" s="587" t="s">
        <v>269</v>
      </c>
      <c r="B100" s="1314"/>
      <c r="C100" s="588" t="s">
        <v>270</v>
      </c>
      <c r="D100" s="199"/>
      <c r="E100" s="1075"/>
      <c r="F100" s="965" t="s">
        <v>93</v>
      </c>
      <c r="G100" s="800" t="s">
        <v>93</v>
      </c>
      <c r="H100" s="800" t="s">
        <v>93</v>
      </c>
      <c r="I100" s="966" t="s">
        <v>93</v>
      </c>
      <c r="J100" s="965" t="s">
        <v>93</v>
      </c>
      <c r="K100" s="800" t="s">
        <v>93</v>
      </c>
      <c r="L100" s="800" t="s">
        <v>93</v>
      </c>
      <c r="M100" s="461"/>
      <c r="N100" s="800" t="s">
        <v>93</v>
      </c>
      <c r="O100" s="800" t="s">
        <v>93</v>
      </c>
      <c r="P100" s="800" t="s">
        <v>93</v>
      </c>
      <c r="Q100" s="461"/>
      <c r="R100" s="800" t="s">
        <v>93</v>
      </c>
      <c r="S100" s="245"/>
      <c r="T100" s="245"/>
      <c r="U100" s="245"/>
      <c r="V100" s="245"/>
      <c r="W100" s="800" t="s">
        <v>93</v>
      </c>
      <c r="X100" s="800" t="s">
        <v>93</v>
      </c>
      <c r="Y100" s="461"/>
      <c r="Z100" s="470"/>
      <c r="AA100" s="476"/>
      <c r="AB100" s="403"/>
      <c r="AC100" s="923"/>
      <c r="AD100" s="1169" t="s">
        <v>93</v>
      </c>
      <c r="AE100" s="510" t="s">
        <v>93</v>
      </c>
      <c r="AF100" s="510" t="s">
        <v>93</v>
      </c>
      <c r="AG100" s="511" t="s">
        <v>93</v>
      </c>
      <c r="AH100" s="800" t="s">
        <v>93</v>
      </c>
      <c r="AI100" s="800" t="s">
        <v>93</v>
      </c>
      <c r="AJ100" s="470"/>
      <c r="AK100" s="476"/>
      <c r="AL100" s="403"/>
      <c r="AM100" s="518" t="s">
        <v>93</v>
      </c>
      <c r="AN100" s="510" t="s">
        <v>93</v>
      </c>
      <c r="AO100" s="510" t="s">
        <v>93</v>
      </c>
      <c r="AP100" s="511" t="s">
        <v>93</v>
      </c>
      <c r="AQ100" s="800" t="s">
        <v>93</v>
      </c>
      <c r="AR100" s="800" t="s">
        <v>93</v>
      </c>
      <c r="AS100" s="470"/>
      <c r="AT100" s="476"/>
      <c r="AU100" s="923"/>
    </row>
    <row r="101" spans="1:47" s="9" customFormat="1" ht="15.6" customHeight="1" x14ac:dyDescent="0.2">
      <c r="A101" s="338" t="str">
        <f>' Original Budget Template'!A101</f>
        <v>C</v>
      </c>
      <c r="B101" s="1315"/>
      <c r="C101" s="409" t="str">
        <f>' Original Budget Template'!C101</f>
        <v>Indirect management costs in New Zealand (NZD)</v>
      </c>
      <c r="D101" s="427">
        <f>' Original Budget Template'!D101</f>
        <v>0</v>
      </c>
      <c r="E101" s="1081">
        <f>' Original Budget Template'!E101</f>
        <v>0</v>
      </c>
      <c r="F101" s="1030">
        <f>SUM(F102:F107)</f>
        <v>0</v>
      </c>
      <c r="G101" s="464">
        <f>SUM(K101,O101,W101,AI101,AR101)</f>
        <v>0</v>
      </c>
      <c r="H101" s="464">
        <f>' Original Budget Template'!G101</f>
        <v>0</v>
      </c>
      <c r="I101" s="1031">
        <f>+G101</f>
        <v>0</v>
      </c>
      <c r="J101" s="1030">
        <f>+' Original Budget Template'!L101</f>
        <v>0</v>
      </c>
      <c r="K101" s="464">
        <f>SUM(K103:K107)</f>
        <v>0</v>
      </c>
      <c r="L101" s="465">
        <f>+K101-J101</f>
        <v>0</v>
      </c>
      <c r="M101" s="457">
        <f>IF(ISERROR(L101/J101),0,L101/J101)</f>
        <v>0</v>
      </c>
      <c r="N101" s="411">
        <f>SUM(N103:N106)</f>
        <v>0</v>
      </c>
      <c r="O101" s="354">
        <f>SUM(O103:O106)</f>
        <v>0</v>
      </c>
      <c r="P101" s="465">
        <f>+O101-N101</f>
        <v>0</v>
      </c>
      <c r="Q101" s="457">
        <f>IF(ISERROR(P101/N101),0,P101/N101)</f>
        <v>0</v>
      </c>
      <c r="R101" s="354">
        <f>SUM(R103:R106)</f>
        <v>0</v>
      </c>
      <c r="S101" s="1030">
        <f>SUM(S103:S107)</f>
        <v>0</v>
      </c>
      <c r="T101" s="1030">
        <f>SUM(T103:T107)</f>
        <v>0</v>
      </c>
      <c r="U101" s="1030">
        <f>SUM(U103:U107)</f>
        <v>0</v>
      </c>
      <c r="V101" s="1030">
        <f>SUM(V103:V107)</f>
        <v>0</v>
      </c>
      <c r="W101" s="1030">
        <f>SUM(W103:W107)</f>
        <v>0</v>
      </c>
      <c r="X101" s="465">
        <f>+W101-R101</f>
        <v>0</v>
      </c>
      <c r="Y101" s="457">
        <f>IF(ISERROR(X101/R101),0,X101/R101)</f>
        <v>0</v>
      </c>
      <c r="Z101" s="472">
        <f>IF(ISERROR((+R101+N101+J101)/F101),0,(+R101+N101+J101)/F101)</f>
        <v>0</v>
      </c>
      <c r="AA101" s="472">
        <f>IF(ISERROR((+W101+K101+O101)/G101),0,(+W101+K101+O101)/G101)</f>
        <v>0</v>
      </c>
      <c r="AB101" s="466"/>
      <c r="AC101" s="1154"/>
      <c r="AD101" s="1139">
        <f>SUM(AD103:AD107)</f>
        <v>0</v>
      </c>
      <c r="AE101" s="668">
        <f>SUM(AE103:AE107)</f>
        <v>0</v>
      </c>
      <c r="AF101" s="668">
        <f>SUM(AF103:AF107)</f>
        <v>0</v>
      </c>
      <c r="AG101" s="668">
        <f>SUM(AG103:AG107)</f>
        <v>0</v>
      </c>
      <c r="AH101" s="676">
        <f>+' Original Budget Template'!AD101</f>
        <v>0</v>
      </c>
      <c r="AI101" s="676">
        <f>SUM(AI103:AI106)</f>
        <v>0</v>
      </c>
      <c r="AJ101" s="472">
        <f>IF(ISERROR((+$AH101+$R101+$N101+$J101)/$F101),0,(+$AH101+$R101+$N101+$J101)/$F101)</f>
        <v>0</v>
      </c>
      <c r="AK101" s="472">
        <f>IF(ISERROR((+$AI101+$W101+$O101+$K101)/$G101),0,(+$AI101+$W101+$O101+$K101)/$G101)</f>
        <v>0</v>
      </c>
      <c r="AL101" s="467"/>
      <c r="AM101" s="667">
        <f>SUM(AM103:AM107)</f>
        <v>0</v>
      </c>
      <c r="AN101" s="668">
        <f>SUM(AN103:AN107)</f>
        <v>0</v>
      </c>
      <c r="AO101" s="668">
        <f>SUM(AO103:AO107)</f>
        <v>0</v>
      </c>
      <c r="AP101" s="668">
        <f>SUM(AP103:AP107)</f>
        <v>0</v>
      </c>
      <c r="AQ101" s="676">
        <f>+' Original Budget Template'!AJ101</f>
        <v>0</v>
      </c>
      <c r="AR101" s="676">
        <f>SUM(AR103:AR106)</f>
        <v>0</v>
      </c>
      <c r="AS101" s="472">
        <f>IF(ISERROR((+$AQ101+$AH101+$R101+$N101+$J101)/$F101),0,(+$AQ101+$AH101+$R101+$N101+$J101)/$F101)</f>
        <v>0</v>
      </c>
      <c r="AT101" s="472">
        <f>IF(ISERROR(($AR101+$AI101+$W101+$O101+$K101)/$G101),0,($AR101+$AI101+$W101+$O101+$K101)/$G101)</f>
        <v>0</v>
      </c>
      <c r="AU101" s="910"/>
    </row>
    <row r="102" spans="1:47" ht="28.15" customHeight="1" x14ac:dyDescent="0.2">
      <c r="A102" s="217"/>
      <c r="B102" s="1292"/>
      <c r="C102" s="1258" t="str">
        <f>' Original Budget Template'!C102</f>
        <v>Under each sub-output, provide a detailed description of what resources will be used to deliver the outputs:</v>
      </c>
      <c r="D102" s="186"/>
      <c r="E102" s="1077"/>
      <c r="F102" s="1032"/>
      <c r="G102" s="437"/>
      <c r="H102" s="437"/>
      <c r="I102" s="1033"/>
      <c r="J102" s="1039"/>
      <c r="K102" s="437"/>
      <c r="L102" s="441"/>
      <c r="M102" s="458"/>
      <c r="N102" s="26"/>
      <c r="O102" s="27"/>
      <c r="P102" s="441"/>
      <c r="Q102" s="458"/>
      <c r="R102" s="26"/>
      <c r="S102" s="437"/>
      <c r="T102" s="437"/>
      <c r="U102" s="437"/>
      <c r="V102" s="437"/>
      <c r="W102" s="1032"/>
      <c r="X102" s="441"/>
      <c r="Y102" s="458"/>
      <c r="Z102" s="469"/>
      <c r="AA102" s="469"/>
      <c r="AB102" s="414"/>
      <c r="AC102" s="1155"/>
      <c r="AD102" s="1170"/>
      <c r="AE102" s="513"/>
      <c r="AF102" s="513"/>
      <c r="AG102" s="514"/>
      <c r="AH102" s="677"/>
      <c r="AI102" s="677"/>
      <c r="AJ102" s="469"/>
      <c r="AK102" s="469"/>
      <c r="AL102" s="481"/>
      <c r="AM102" s="512"/>
      <c r="AN102" s="513"/>
      <c r="AO102" s="513"/>
      <c r="AP102" s="514"/>
      <c r="AQ102" s="677"/>
      <c r="AR102" s="677"/>
      <c r="AS102" s="469"/>
      <c r="AT102" s="469"/>
      <c r="AU102" s="912"/>
    </row>
    <row r="103" spans="1:47" ht="15.6" customHeight="1" x14ac:dyDescent="0.2">
      <c r="A103" s="220" t="str">
        <f>' Original Budget Template'!A103</f>
        <v>C.1</v>
      </c>
      <c r="B103" s="1297"/>
      <c r="C103" s="198" t="str">
        <f>' Original Budget Template'!C103</f>
        <v>Description - suboutputs/tasks/expense type</v>
      </c>
      <c r="D103" s="150"/>
      <c r="E103" s="1078"/>
      <c r="F103" s="1034">
        <f>+' Original Budget Template'!F103</f>
        <v>0</v>
      </c>
      <c r="G103" s="439">
        <f>SUM(K103,O103,W103,AI103,AR103)</f>
        <v>0</v>
      </c>
      <c r="H103" s="439">
        <f>' Original Budget Template'!G103</f>
        <v>0</v>
      </c>
      <c r="I103" s="1035">
        <f>+G103</f>
        <v>0</v>
      </c>
      <c r="J103" s="1034">
        <f>+' Original Budget Template'!L103</f>
        <v>0</v>
      </c>
      <c r="K103" s="536">
        <f>+'Progress Report - Yr 1 &amp; 9 mth'!O103</f>
        <v>0</v>
      </c>
      <c r="L103" s="441">
        <f>+K103-J103</f>
        <v>0</v>
      </c>
      <c r="M103" s="458">
        <f>IF(ISERROR(L103/J103),0,L103/J103)</f>
        <v>0</v>
      </c>
      <c r="N103" s="174">
        <f>+'Progress Financial Report -Yr 2'!N103</f>
        <v>0</v>
      </c>
      <c r="O103" s="174">
        <f>+'Progress Financial Report -Yr 2'!S103</f>
        <v>0</v>
      </c>
      <c r="P103" s="441">
        <f>+O103-N103</f>
        <v>0</v>
      </c>
      <c r="Q103" s="458">
        <f>IF(ISERROR(P103/N103),0,P103/N103)</f>
        <v>0</v>
      </c>
      <c r="R103" s="174">
        <f>+'Progress Financial Report -Yr 2'!AE103</f>
        <v>0</v>
      </c>
      <c r="S103" s="440"/>
      <c r="T103" s="440"/>
      <c r="U103" s="440"/>
      <c r="V103" s="440"/>
      <c r="W103" s="1034">
        <f>SUM(S103:V103)</f>
        <v>0</v>
      </c>
      <c r="X103" s="441">
        <f>+W103-R103</f>
        <v>0</v>
      </c>
      <c r="Y103" s="458">
        <f>IF(ISERROR(X103/R103),0,X103/R103)</f>
        <v>0</v>
      </c>
      <c r="Z103" s="469"/>
      <c r="AA103" s="469"/>
      <c r="AB103" s="590"/>
      <c r="AC103" s="1157"/>
      <c r="AD103" s="1128">
        <f>+'Progress Financial Report -Yr 2'!AI103</f>
        <v>0</v>
      </c>
      <c r="AE103" s="366">
        <f>+'Progress Financial Report -Yr 2'!AJ103</f>
        <v>0</v>
      </c>
      <c r="AF103" s="366">
        <f>+'Progress Financial Report -Yr 2'!AK103</f>
        <v>0</v>
      </c>
      <c r="AG103" s="366">
        <f>+'Progress Financial Report -Yr 2'!AL103</f>
        <v>0</v>
      </c>
      <c r="AH103" s="678">
        <f>+' Original Budget Template'!AD103</f>
        <v>0</v>
      </c>
      <c r="AI103" s="678">
        <f>SUM(AD103:AG103)</f>
        <v>0</v>
      </c>
      <c r="AJ103" s="469"/>
      <c r="AK103" s="469"/>
      <c r="AL103" s="589"/>
      <c r="AM103" s="366">
        <f>+' Original Budget Template'!AF103</f>
        <v>0</v>
      </c>
      <c r="AN103" s="366">
        <f>+' Original Budget Template'!AG103</f>
        <v>0</v>
      </c>
      <c r="AO103" s="366">
        <f>+' Original Budget Template'!AH103</f>
        <v>0</v>
      </c>
      <c r="AP103" s="366">
        <f>+' Original Budget Template'!AI103</f>
        <v>0</v>
      </c>
      <c r="AQ103" s="678">
        <f>+' Original Budget Template'!AJ103</f>
        <v>0</v>
      </c>
      <c r="AR103" s="678">
        <f>SUM(AM103:AP103)</f>
        <v>0</v>
      </c>
      <c r="AS103" s="469"/>
      <c r="AT103" s="469"/>
      <c r="AU103" s="914"/>
    </row>
    <row r="104" spans="1:47" ht="15.6" customHeight="1" x14ac:dyDescent="0.2">
      <c r="A104" s="220" t="str">
        <f>' Original Budget Template'!A104</f>
        <v>C.2</v>
      </c>
      <c r="B104" s="1297"/>
      <c r="C104" s="198" t="str">
        <f>' Original Budget Template'!C104</f>
        <v>Description - suboutputs/tasks/expense type</v>
      </c>
      <c r="D104" s="150"/>
      <c r="E104" s="1078"/>
      <c r="F104" s="1034">
        <f>+' Original Budget Template'!F104</f>
        <v>0</v>
      </c>
      <c r="G104" s="439">
        <f>SUM(K104,O104,W104,AI104,AR104)</f>
        <v>0</v>
      </c>
      <c r="H104" s="439">
        <f>' Original Budget Template'!G104</f>
        <v>0</v>
      </c>
      <c r="I104" s="1035">
        <f>+G104</f>
        <v>0</v>
      </c>
      <c r="J104" s="1034">
        <f>+' Original Budget Template'!L104</f>
        <v>0</v>
      </c>
      <c r="K104" s="536">
        <f>+'Progress Report - Yr 1 &amp; 9 mth'!O104</f>
        <v>0</v>
      </c>
      <c r="L104" s="441">
        <f>+K104-J104</f>
        <v>0</v>
      </c>
      <c r="M104" s="458">
        <f>IF(ISERROR(L104/J104),0,L104/J104)</f>
        <v>0</v>
      </c>
      <c r="N104" s="174">
        <f>+'Progress Financial Report -Yr 2'!N104</f>
        <v>0</v>
      </c>
      <c r="O104" s="174">
        <f>+'Progress Financial Report -Yr 2'!S104</f>
        <v>0</v>
      </c>
      <c r="P104" s="441">
        <f>+O104-N104</f>
        <v>0</v>
      </c>
      <c r="Q104" s="458">
        <f>IF(ISERROR(P104/N104),0,P104/N104)</f>
        <v>0</v>
      </c>
      <c r="R104" s="174">
        <f>+'Progress Financial Report -Yr 2'!AE104</f>
        <v>0</v>
      </c>
      <c r="S104" s="440"/>
      <c r="T104" s="440"/>
      <c r="U104" s="440"/>
      <c r="V104" s="440"/>
      <c r="W104" s="1034">
        <f>SUM(S104:V104)</f>
        <v>0</v>
      </c>
      <c r="X104" s="441">
        <f>+W104-R104</f>
        <v>0</v>
      </c>
      <c r="Y104" s="458">
        <f>IF(ISERROR(X104/R104),0,X104/R104)</f>
        <v>0</v>
      </c>
      <c r="Z104" s="469"/>
      <c r="AA104" s="469"/>
      <c r="AB104" s="590"/>
      <c r="AC104" s="1157"/>
      <c r="AD104" s="1128">
        <f>+'Progress Financial Report -Yr 2'!AI104</f>
        <v>0</v>
      </c>
      <c r="AE104" s="366">
        <f>+'Progress Financial Report -Yr 2'!AJ104</f>
        <v>0</v>
      </c>
      <c r="AF104" s="366">
        <f>+'Progress Financial Report -Yr 2'!AK104</f>
        <v>0</v>
      </c>
      <c r="AG104" s="366">
        <f>+'Progress Financial Report -Yr 2'!AL104</f>
        <v>0</v>
      </c>
      <c r="AH104" s="678">
        <f>+' Original Budget Template'!AD104</f>
        <v>0</v>
      </c>
      <c r="AI104" s="678">
        <f>SUM(AD104:AG104)</f>
        <v>0</v>
      </c>
      <c r="AJ104" s="469"/>
      <c r="AK104" s="469"/>
      <c r="AL104" s="589"/>
      <c r="AM104" s="366">
        <f>+' Original Budget Template'!AF104</f>
        <v>0</v>
      </c>
      <c r="AN104" s="366">
        <f>+' Original Budget Template'!AG104</f>
        <v>0</v>
      </c>
      <c r="AO104" s="366">
        <f>+' Original Budget Template'!AH104</f>
        <v>0</v>
      </c>
      <c r="AP104" s="366">
        <f>+' Original Budget Template'!AI104</f>
        <v>0</v>
      </c>
      <c r="AQ104" s="678">
        <f>+' Original Budget Template'!AJ104</f>
        <v>0</v>
      </c>
      <c r="AR104" s="678">
        <f>SUM(AM104:AP104)</f>
        <v>0</v>
      </c>
      <c r="AS104" s="469"/>
      <c r="AT104" s="469"/>
      <c r="AU104" s="914"/>
    </row>
    <row r="105" spans="1:47" ht="15.6" customHeight="1" x14ac:dyDescent="0.2">
      <c r="A105" s="220" t="str">
        <f>' Original Budget Template'!A105</f>
        <v>C.3</v>
      </c>
      <c r="B105" s="1297"/>
      <c r="C105" s="198" t="str">
        <f>' Original Budget Template'!C105</f>
        <v>Description - suboutputs/tasks/expense type</v>
      </c>
      <c r="D105" s="150"/>
      <c r="E105" s="1078"/>
      <c r="F105" s="1034">
        <f>+' Original Budget Template'!F105</f>
        <v>0</v>
      </c>
      <c r="G105" s="439">
        <f>SUM(K105,O105,W105,AI105,AR105)</f>
        <v>0</v>
      </c>
      <c r="H105" s="439">
        <f>' Original Budget Template'!G105</f>
        <v>0</v>
      </c>
      <c r="I105" s="1035">
        <f>+G105</f>
        <v>0</v>
      </c>
      <c r="J105" s="1034">
        <f>+' Original Budget Template'!L105</f>
        <v>0</v>
      </c>
      <c r="K105" s="536">
        <f>+'Progress Report - Yr 1 &amp; 9 mth'!O105</f>
        <v>0</v>
      </c>
      <c r="L105" s="441">
        <f>+K105-J105</f>
        <v>0</v>
      </c>
      <c r="M105" s="458">
        <f>IF(ISERROR(L105/J105),0,L105/J105)</f>
        <v>0</v>
      </c>
      <c r="N105" s="174">
        <f>+'Progress Financial Report -Yr 2'!N105</f>
        <v>0</v>
      </c>
      <c r="O105" s="174">
        <f>+'Progress Financial Report -Yr 2'!S105</f>
        <v>0</v>
      </c>
      <c r="P105" s="441">
        <f>+O105-N105</f>
        <v>0</v>
      </c>
      <c r="Q105" s="458">
        <f>IF(ISERROR(P105/N105),0,P105/N105)</f>
        <v>0</v>
      </c>
      <c r="R105" s="174">
        <f>+'Progress Financial Report -Yr 2'!AE105</f>
        <v>0</v>
      </c>
      <c r="S105" s="440"/>
      <c r="T105" s="440"/>
      <c r="U105" s="440"/>
      <c r="V105" s="440"/>
      <c r="W105" s="1034">
        <f>SUM(S105:V105)</f>
        <v>0</v>
      </c>
      <c r="X105" s="441">
        <f>+W105-R105</f>
        <v>0</v>
      </c>
      <c r="Y105" s="458">
        <f>IF(ISERROR(X105/R105),0,X105/R105)</f>
        <v>0</v>
      </c>
      <c r="Z105" s="469"/>
      <c r="AA105" s="469"/>
      <c r="AB105" s="590"/>
      <c r="AC105" s="1157"/>
      <c r="AD105" s="1128">
        <f>+'Progress Financial Report -Yr 2'!AI105</f>
        <v>0</v>
      </c>
      <c r="AE105" s="366">
        <f>+'Progress Financial Report -Yr 2'!AJ105</f>
        <v>0</v>
      </c>
      <c r="AF105" s="366">
        <f>+'Progress Financial Report -Yr 2'!AK105</f>
        <v>0</v>
      </c>
      <c r="AG105" s="366">
        <f>+'Progress Financial Report -Yr 2'!AL105</f>
        <v>0</v>
      </c>
      <c r="AH105" s="678">
        <f>+' Original Budget Template'!AD105</f>
        <v>0</v>
      </c>
      <c r="AI105" s="678">
        <f>SUM(AD105:AG105)</f>
        <v>0</v>
      </c>
      <c r="AJ105" s="469"/>
      <c r="AK105" s="469"/>
      <c r="AL105" s="589"/>
      <c r="AM105" s="366">
        <f>+' Original Budget Template'!AF105</f>
        <v>0</v>
      </c>
      <c r="AN105" s="366">
        <f>+' Original Budget Template'!AG105</f>
        <v>0</v>
      </c>
      <c r="AO105" s="366">
        <f>+' Original Budget Template'!AH105</f>
        <v>0</v>
      </c>
      <c r="AP105" s="366">
        <f>+' Original Budget Template'!AI105</f>
        <v>0</v>
      </c>
      <c r="AQ105" s="678">
        <f>+' Original Budget Template'!AJ105</f>
        <v>0</v>
      </c>
      <c r="AR105" s="678">
        <f>SUM(AM105:AP105)</f>
        <v>0</v>
      </c>
      <c r="AS105" s="469"/>
      <c r="AT105" s="469"/>
      <c r="AU105" s="914"/>
    </row>
    <row r="106" spans="1:47" ht="15.6" customHeight="1" x14ac:dyDescent="0.2">
      <c r="A106" s="220" t="str">
        <f>' Original Budget Template'!A106</f>
        <v>C.4</v>
      </c>
      <c r="B106" s="1297"/>
      <c r="C106" s="423" t="str">
        <f>' Original Budget Template'!C106</f>
        <v>Description - suboutputs/tasks/expense type</v>
      </c>
      <c r="D106" s="152"/>
      <c r="E106" s="1082"/>
      <c r="F106" s="1034">
        <f>+' Original Budget Template'!F106</f>
        <v>0</v>
      </c>
      <c r="G106" s="439">
        <f>SUM(K106,O106,W106,AI106,AR106)</f>
        <v>0</v>
      </c>
      <c r="H106" s="439">
        <f>' Original Budget Template'!G106</f>
        <v>0</v>
      </c>
      <c r="I106" s="1035">
        <f>+G106</f>
        <v>0</v>
      </c>
      <c r="J106" s="1034">
        <f>+' Original Budget Template'!L106</f>
        <v>0</v>
      </c>
      <c r="K106" s="536">
        <f>+'Progress Report - Yr 1 &amp; 9 mth'!O106</f>
        <v>0</v>
      </c>
      <c r="L106" s="441">
        <f>+K106-J106</f>
        <v>0</v>
      </c>
      <c r="M106" s="458">
        <f>IF(ISERROR(L106/J106),0,L106/J106)</f>
        <v>0</v>
      </c>
      <c r="N106" s="174">
        <f>+'Progress Financial Report -Yr 2'!N106</f>
        <v>0</v>
      </c>
      <c r="O106" s="174">
        <f>+'Progress Financial Report -Yr 2'!S106</f>
        <v>0</v>
      </c>
      <c r="P106" s="441">
        <f>+O106-N106</f>
        <v>0</v>
      </c>
      <c r="Q106" s="458">
        <f>IF(ISERROR(P106/N106),0,P106/N106)</f>
        <v>0</v>
      </c>
      <c r="R106" s="174">
        <f>+'Progress Financial Report -Yr 2'!AE106</f>
        <v>0</v>
      </c>
      <c r="S106" s="440"/>
      <c r="T106" s="440"/>
      <c r="U106" s="440"/>
      <c r="V106" s="440"/>
      <c r="W106" s="1034">
        <f>SUM(S106:V106)</f>
        <v>0</v>
      </c>
      <c r="X106" s="441">
        <f>+W106-R106</f>
        <v>0</v>
      </c>
      <c r="Y106" s="458">
        <f>IF(ISERROR(X106/R106),0,X106/R106)</f>
        <v>0</v>
      </c>
      <c r="Z106" s="469"/>
      <c r="AA106" s="469"/>
      <c r="AB106" s="590"/>
      <c r="AC106" s="1157"/>
      <c r="AD106" s="1128">
        <f>+'Progress Financial Report -Yr 2'!AI106</f>
        <v>0</v>
      </c>
      <c r="AE106" s="366">
        <f>+'Progress Financial Report -Yr 2'!AJ106</f>
        <v>0</v>
      </c>
      <c r="AF106" s="366">
        <f>+'Progress Financial Report -Yr 2'!AK106</f>
        <v>0</v>
      </c>
      <c r="AG106" s="366">
        <f>+'Progress Financial Report -Yr 2'!AL106</f>
        <v>0</v>
      </c>
      <c r="AH106" s="678">
        <f>+' Original Budget Template'!AD106</f>
        <v>0</v>
      </c>
      <c r="AI106" s="678">
        <f>SUM(AD106:AG106)</f>
        <v>0</v>
      </c>
      <c r="AJ106" s="469"/>
      <c r="AK106" s="469"/>
      <c r="AL106" s="589"/>
      <c r="AM106" s="366">
        <f>+' Original Budget Template'!AF106</f>
        <v>0</v>
      </c>
      <c r="AN106" s="366">
        <f>+' Original Budget Template'!AG106</f>
        <v>0</v>
      </c>
      <c r="AO106" s="366">
        <f>+' Original Budget Template'!AH106</f>
        <v>0</v>
      </c>
      <c r="AP106" s="366">
        <f>+' Original Budget Template'!AI106</f>
        <v>0</v>
      </c>
      <c r="AQ106" s="678">
        <f>+' Original Budget Template'!AJ106</f>
        <v>0</v>
      </c>
      <c r="AR106" s="678">
        <f>SUM(AM106:AP106)</f>
        <v>0</v>
      </c>
      <c r="AS106" s="469"/>
      <c r="AT106" s="469"/>
      <c r="AU106" s="914"/>
    </row>
    <row r="107" spans="1:47" ht="15" customHeight="1" thickBot="1" x14ac:dyDescent="0.25">
      <c r="A107" s="220"/>
      <c r="B107" s="1297"/>
      <c r="C107" s="225"/>
      <c r="D107" s="226"/>
      <c r="E107" s="1083"/>
      <c r="F107" s="1043"/>
      <c r="G107" s="447"/>
      <c r="H107" s="447"/>
      <c r="I107" s="1044"/>
      <c r="J107" s="1108"/>
      <c r="K107" s="448"/>
      <c r="L107" s="449"/>
      <c r="M107" s="461"/>
      <c r="N107" s="403"/>
      <c r="O107" s="50"/>
      <c r="P107" s="449"/>
      <c r="Q107" s="461"/>
      <c r="R107" s="403"/>
      <c r="S107" s="1266"/>
      <c r="T107" s="1266"/>
      <c r="U107" s="1266"/>
      <c r="V107" s="1266"/>
      <c r="W107" s="448"/>
      <c r="X107" s="449"/>
      <c r="Y107" s="461"/>
      <c r="Z107" s="470"/>
      <c r="AA107" s="476"/>
      <c r="AB107" s="403"/>
      <c r="AC107" s="923"/>
      <c r="AD107" s="1168"/>
      <c r="AE107" s="507"/>
      <c r="AF107" s="507"/>
      <c r="AG107" s="508"/>
      <c r="AH107" s="403"/>
      <c r="AI107" s="50"/>
      <c r="AJ107" s="470"/>
      <c r="AK107" s="476"/>
      <c r="AL107" s="403"/>
      <c r="AM107" s="506"/>
      <c r="AN107" s="507"/>
      <c r="AO107" s="507"/>
      <c r="AP107" s="508"/>
      <c r="AQ107" s="403"/>
      <c r="AR107" s="50"/>
      <c r="AS107" s="470"/>
      <c r="AT107" s="476"/>
      <c r="AU107" s="923"/>
    </row>
    <row r="108" spans="1:47" ht="15" customHeight="1" x14ac:dyDescent="0.2">
      <c r="A108" s="276">
        <v>0</v>
      </c>
      <c r="B108" s="1301"/>
      <c r="C108" s="1546" t="s">
        <v>158</v>
      </c>
      <c r="D108" s="1547"/>
      <c r="E108" s="1548"/>
      <c r="F108" s="1046">
        <f>+F98+F101</f>
        <v>0</v>
      </c>
      <c r="G108" s="450">
        <f t="shared" ref="G108:L108" si="5">+G98+G101</f>
        <v>0</v>
      </c>
      <c r="H108" s="450">
        <f t="shared" si="5"/>
        <v>0</v>
      </c>
      <c r="I108" s="1047">
        <f t="shared" si="5"/>
        <v>0</v>
      </c>
      <c r="J108" s="1046">
        <f t="shared" si="5"/>
        <v>0</v>
      </c>
      <c r="K108" s="450">
        <f t="shared" si="5"/>
        <v>0</v>
      </c>
      <c r="L108" s="450">
        <f t="shared" si="5"/>
        <v>0</v>
      </c>
      <c r="M108" s="463"/>
      <c r="N108" s="450">
        <f>+N98+N101</f>
        <v>0</v>
      </c>
      <c r="O108" s="450">
        <f>+O98+O101</f>
        <v>0</v>
      </c>
      <c r="P108" s="450">
        <f>+P98+P101</f>
        <v>0</v>
      </c>
      <c r="Q108" s="463"/>
      <c r="R108" s="450">
        <f>+AE98+AE101</f>
        <v>0</v>
      </c>
      <c r="S108" s="825">
        <f t="shared" ref="S108:X108" si="6">+S98+S101</f>
        <v>0</v>
      </c>
      <c r="T108" s="825">
        <f t="shared" si="6"/>
        <v>0</v>
      </c>
      <c r="U108" s="825">
        <f t="shared" si="6"/>
        <v>0</v>
      </c>
      <c r="V108" s="825">
        <f t="shared" si="6"/>
        <v>0</v>
      </c>
      <c r="W108" s="450">
        <f t="shared" si="6"/>
        <v>0</v>
      </c>
      <c r="X108" s="450">
        <f t="shared" si="6"/>
        <v>0</v>
      </c>
      <c r="Y108" s="463"/>
      <c r="Z108" s="473"/>
      <c r="AA108" s="478"/>
      <c r="AB108" s="431"/>
      <c r="AC108" s="925"/>
      <c r="AD108" s="1172">
        <f t="shared" ref="AD108:AI108" si="7">+AD98+AD101</f>
        <v>0</v>
      </c>
      <c r="AE108" s="520">
        <f t="shared" si="7"/>
        <v>0</v>
      </c>
      <c r="AF108" s="520">
        <f t="shared" si="7"/>
        <v>0</v>
      </c>
      <c r="AG108" s="521">
        <f t="shared" si="7"/>
        <v>0</v>
      </c>
      <c r="AH108" s="450">
        <f t="shared" si="7"/>
        <v>0</v>
      </c>
      <c r="AI108" s="450">
        <f t="shared" si="7"/>
        <v>0</v>
      </c>
      <c r="AJ108" s="473"/>
      <c r="AK108" s="478"/>
      <c r="AL108" s="431"/>
      <c r="AM108" s="519">
        <f t="shared" ref="AM108:AR108" si="8">+AM98+AM101</f>
        <v>0</v>
      </c>
      <c r="AN108" s="520">
        <f t="shared" si="8"/>
        <v>0</v>
      </c>
      <c r="AO108" s="520">
        <f t="shared" si="8"/>
        <v>0</v>
      </c>
      <c r="AP108" s="521">
        <f t="shared" si="8"/>
        <v>0</v>
      </c>
      <c r="AQ108" s="450">
        <f t="shared" si="8"/>
        <v>0</v>
      </c>
      <c r="AR108" s="450">
        <f t="shared" si="8"/>
        <v>0</v>
      </c>
      <c r="AS108" s="473"/>
      <c r="AT108" s="478"/>
      <c r="AU108" s="925"/>
    </row>
    <row r="109" spans="1:47" ht="15" customHeight="1" x14ac:dyDescent="0.2">
      <c r="A109" s="277"/>
      <c r="B109" s="1302"/>
      <c r="C109" s="1531" t="s">
        <v>157</v>
      </c>
      <c r="D109" s="1532"/>
      <c r="E109" s="1533"/>
      <c r="F109" s="1048"/>
      <c r="G109" s="802"/>
      <c r="H109" s="358" t="e">
        <f>+H108/H111</f>
        <v>#DIV/0!</v>
      </c>
      <c r="I109" s="1049" t="e">
        <f>+I108/I111</f>
        <v>#DIV/0!</v>
      </c>
      <c r="J109" s="1112"/>
      <c r="K109" s="803"/>
      <c r="L109" s="804"/>
      <c r="M109" s="805"/>
      <c r="N109" s="806"/>
      <c r="O109" s="811"/>
      <c r="P109" s="804"/>
      <c r="Q109" s="805"/>
      <c r="R109" s="806"/>
      <c r="S109" s="1267"/>
      <c r="T109" s="1267"/>
      <c r="U109" s="1267"/>
      <c r="V109" s="1267"/>
      <c r="W109" s="803"/>
      <c r="X109" s="804"/>
      <c r="Y109" s="805"/>
      <c r="Z109" s="807"/>
      <c r="AA109" s="812"/>
      <c r="AB109" s="806"/>
      <c r="AC109" s="926"/>
      <c r="AD109" s="1173"/>
      <c r="AE109" s="816"/>
      <c r="AF109" s="816"/>
      <c r="AG109" s="817"/>
      <c r="AH109" s="806"/>
      <c r="AI109" s="811"/>
      <c r="AJ109" s="807"/>
      <c r="AK109" s="812"/>
      <c r="AL109" s="806"/>
      <c r="AM109" s="815"/>
      <c r="AN109" s="816"/>
      <c r="AO109" s="816"/>
      <c r="AP109" s="817"/>
      <c r="AQ109" s="806"/>
      <c r="AR109" s="811"/>
      <c r="AS109" s="807"/>
      <c r="AT109" s="812"/>
      <c r="AU109" s="926"/>
    </row>
    <row r="110" spans="1:47" ht="15" customHeight="1" thickBot="1" x14ac:dyDescent="0.25">
      <c r="A110" s="222"/>
      <c r="B110" s="1303"/>
      <c r="C110" s="201"/>
      <c r="D110" s="202"/>
      <c r="E110" s="1084"/>
      <c r="F110" s="1043"/>
      <c r="G110" s="447"/>
      <c r="H110" s="447"/>
      <c r="I110" s="1044"/>
      <c r="J110" s="1108"/>
      <c r="K110" s="448"/>
      <c r="L110" s="449"/>
      <c r="M110" s="461"/>
      <c r="N110" s="403"/>
      <c r="O110" s="50"/>
      <c r="P110" s="449"/>
      <c r="Q110" s="461"/>
      <c r="R110" s="403"/>
      <c r="S110" s="1266"/>
      <c r="T110" s="1266"/>
      <c r="U110" s="1266"/>
      <c r="V110" s="1266"/>
      <c r="W110" s="448"/>
      <c r="X110" s="449"/>
      <c r="Y110" s="461"/>
      <c r="Z110" s="470"/>
      <c r="AA110" s="476"/>
      <c r="AB110" s="403"/>
      <c r="AC110" s="923"/>
      <c r="AD110" s="1168"/>
      <c r="AE110" s="507"/>
      <c r="AF110" s="507"/>
      <c r="AG110" s="508"/>
      <c r="AH110" s="403"/>
      <c r="AI110" s="50"/>
      <c r="AJ110" s="470"/>
      <c r="AK110" s="476"/>
      <c r="AL110" s="403"/>
      <c r="AM110" s="506"/>
      <c r="AN110" s="507"/>
      <c r="AO110" s="507"/>
      <c r="AP110" s="508"/>
      <c r="AQ110" s="403"/>
      <c r="AR110" s="50"/>
      <c r="AS110" s="470"/>
      <c r="AT110" s="476"/>
      <c r="AU110" s="923"/>
    </row>
    <row r="111" spans="1:47" s="9" customFormat="1" ht="27" customHeight="1" thickTop="1" thickBot="1" x14ac:dyDescent="0.25">
      <c r="A111" s="927"/>
      <c r="B111" s="1316"/>
      <c r="C111" s="1231" t="s">
        <v>159</v>
      </c>
      <c r="D111" s="424"/>
      <c r="E111" s="1085"/>
      <c r="F111" s="1050">
        <f>SUM(F86,F108)</f>
        <v>0</v>
      </c>
      <c r="G111" s="433">
        <f t="shared" ref="G111:L111" si="9">SUM(G86,G108)</f>
        <v>0</v>
      </c>
      <c r="H111" s="433">
        <f t="shared" si="9"/>
        <v>0</v>
      </c>
      <c r="I111" s="1051">
        <f t="shared" si="9"/>
        <v>0</v>
      </c>
      <c r="J111" s="1050">
        <f t="shared" si="9"/>
        <v>0</v>
      </c>
      <c r="K111" s="433">
        <f t="shared" si="9"/>
        <v>0</v>
      </c>
      <c r="L111" s="433">
        <f t="shared" si="9"/>
        <v>0</v>
      </c>
      <c r="M111" s="485" t="e">
        <f>+L111/J111</f>
        <v>#DIV/0!</v>
      </c>
      <c r="N111" s="433">
        <f>SUM(N86,N108)</f>
        <v>0</v>
      </c>
      <c r="O111" s="433">
        <f>SUM(O86,O108)</f>
        <v>0</v>
      </c>
      <c r="P111" s="433">
        <f>SUM(P86,P108)</f>
        <v>0</v>
      </c>
      <c r="Q111" s="485">
        <f>IF(ISERROR(P111/N111),0,P111/N111)</f>
        <v>0</v>
      </c>
      <c r="R111" s="433">
        <f>SUM(AE86,AE108)</f>
        <v>0</v>
      </c>
      <c r="S111" s="827">
        <f t="shared" ref="S111:X111" si="10">SUM(S86,S108)</f>
        <v>0</v>
      </c>
      <c r="T111" s="827">
        <f t="shared" si="10"/>
        <v>0</v>
      </c>
      <c r="U111" s="827">
        <f t="shared" si="10"/>
        <v>0</v>
      </c>
      <c r="V111" s="827">
        <f t="shared" si="10"/>
        <v>0</v>
      </c>
      <c r="W111" s="433">
        <f t="shared" si="10"/>
        <v>0</v>
      </c>
      <c r="X111" s="433">
        <f t="shared" si="10"/>
        <v>0</v>
      </c>
      <c r="Y111" s="485">
        <f>IF(ISERROR(X111/R111),0,X111/R111)</f>
        <v>0</v>
      </c>
      <c r="Z111" s="474"/>
      <c r="AA111" s="479"/>
      <c r="AB111" s="430"/>
      <c r="AC111" s="928"/>
      <c r="AD111" s="1174">
        <f t="shared" ref="AD111:AI111" si="11">SUM(AD86,AD108)</f>
        <v>0</v>
      </c>
      <c r="AE111" s="523">
        <f t="shared" si="11"/>
        <v>0</v>
      </c>
      <c r="AF111" s="523">
        <f t="shared" si="11"/>
        <v>0</v>
      </c>
      <c r="AG111" s="524">
        <f t="shared" si="11"/>
        <v>0</v>
      </c>
      <c r="AH111" s="433">
        <f t="shared" si="11"/>
        <v>0</v>
      </c>
      <c r="AI111" s="433">
        <f t="shared" si="11"/>
        <v>0</v>
      </c>
      <c r="AJ111" s="474"/>
      <c r="AK111" s="479"/>
      <c r="AL111" s="430"/>
      <c r="AM111" s="522">
        <f t="shared" ref="AM111:AR111" si="12">SUM(AM86,AM108)</f>
        <v>0</v>
      </c>
      <c r="AN111" s="523">
        <f t="shared" si="12"/>
        <v>0</v>
      </c>
      <c r="AO111" s="523">
        <f t="shared" si="12"/>
        <v>0</v>
      </c>
      <c r="AP111" s="524">
        <f t="shared" si="12"/>
        <v>0</v>
      </c>
      <c r="AQ111" s="433">
        <f t="shared" si="12"/>
        <v>0</v>
      </c>
      <c r="AR111" s="433">
        <f t="shared" si="12"/>
        <v>0</v>
      </c>
      <c r="AS111" s="499">
        <f>IF(ISERROR((+$AQ111+$AH111+$R111+$N111+$J111)/$F111),0,(+$AQ111+$AH111+$R111+$N111+$J111)/$F111)</f>
        <v>0</v>
      </c>
      <c r="AT111" s="499">
        <f>IF(ISERROR(($AR111+$AI111+$W111+$O111+$K111)/$G111),0,($AR111+$AI111+$W111+$O111+$K111)/$G111)</f>
        <v>0</v>
      </c>
      <c r="AU111" s="928"/>
    </row>
    <row r="112" spans="1:47" ht="15" customHeight="1" thickTop="1" x14ac:dyDescent="0.2">
      <c r="A112" s="116"/>
      <c r="B112" s="1"/>
      <c r="C112" s="1232"/>
      <c r="D112" s="106"/>
      <c r="E112" s="1086"/>
      <c r="F112" s="1043"/>
      <c r="G112" s="447"/>
      <c r="H112" s="447"/>
      <c r="I112" s="1044"/>
      <c r="J112" s="1108"/>
      <c r="K112" s="448"/>
      <c r="L112" s="449"/>
      <c r="M112" s="461"/>
      <c r="N112" s="403"/>
      <c r="O112" s="50"/>
      <c r="P112" s="449"/>
      <c r="Q112" s="461"/>
      <c r="R112" s="403"/>
      <c r="S112" s="1266"/>
      <c r="T112" s="1266"/>
      <c r="U112" s="1266"/>
      <c r="V112" s="1266"/>
      <c r="W112" s="448"/>
      <c r="X112" s="449"/>
      <c r="Y112" s="461"/>
      <c r="Z112" s="470"/>
      <c r="AA112" s="476"/>
      <c r="AB112" s="403"/>
      <c r="AC112" s="923"/>
      <c r="AD112" s="1168"/>
      <c r="AE112" s="507"/>
      <c r="AF112" s="507"/>
      <c r="AG112" s="508"/>
      <c r="AH112" s="403"/>
      <c r="AI112" s="50"/>
      <c r="AJ112" s="470"/>
      <c r="AK112" s="476"/>
      <c r="AL112" s="403"/>
      <c r="AM112" s="506"/>
      <c r="AN112" s="507"/>
      <c r="AO112" s="507"/>
      <c r="AP112" s="508"/>
      <c r="AQ112" s="403"/>
      <c r="AR112" s="50"/>
      <c r="AS112" s="470"/>
      <c r="AT112" s="476"/>
      <c r="AU112" s="923"/>
    </row>
    <row r="113" spans="1:53" ht="15" customHeight="1" x14ac:dyDescent="0.2">
      <c r="A113" s="1374" t="s">
        <v>376</v>
      </c>
      <c r="B113" s="1375"/>
      <c r="C113" s="1376" t="s">
        <v>377</v>
      </c>
      <c r="D113" s="801"/>
      <c r="E113" s="1087" t="s">
        <v>145</v>
      </c>
      <c r="F113" s="1052" t="s">
        <v>93</v>
      </c>
      <c r="G113" s="284" t="s">
        <v>93</v>
      </c>
      <c r="H113" s="284" t="s">
        <v>93</v>
      </c>
      <c r="I113" s="966" t="s">
        <v>93</v>
      </c>
      <c r="J113" s="1052" t="s">
        <v>93</v>
      </c>
      <c r="K113" s="800" t="s">
        <v>93</v>
      </c>
      <c r="L113" s="284" t="s">
        <v>93</v>
      </c>
      <c r="M113" s="461"/>
      <c r="N113" s="284" t="s">
        <v>93</v>
      </c>
      <c r="O113" s="284" t="s">
        <v>93</v>
      </c>
      <c r="P113" s="284" t="s">
        <v>93</v>
      </c>
      <c r="Q113" s="461"/>
      <c r="R113" s="284" t="s">
        <v>93</v>
      </c>
      <c r="S113" s="828"/>
      <c r="T113" s="828"/>
      <c r="U113" s="828"/>
      <c r="V113" s="828"/>
      <c r="W113" s="284" t="s">
        <v>93</v>
      </c>
      <c r="X113" s="284" t="s">
        <v>93</v>
      </c>
      <c r="Y113" s="461"/>
      <c r="Z113" s="470"/>
      <c r="AA113" s="476"/>
      <c r="AB113" s="403"/>
      <c r="AC113" s="923"/>
      <c r="AD113" s="1169" t="s">
        <v>93</v>
      </c>
      <c r="AE113" s="510" t="s">
        <v>93</v>
      </c>
      <c r="AF113" s="510" t="s">
        <v>93</v>
      </c>
      <c r="AG113" s="525" t="s">
        <v>93</v>
      </c>
      <c r="AH113" s="284" t="s">
        <v>93</v>
      </c>
      <c r="AI113" s="284" t="s">
        <v>93</v>
      </c>
      <c r="AJ113" s="470"/>
      <c r="AK113" s="476"/>
      <c r="AL113" s="403"/>
      <c r="AM113" s="518" t="s">
        <v>93</v>
      </c>
      <c r="AN113" s="510" t="s">
        <v>93</v>
      </c>
      <c r="AO113" s="510" t="s">
        <v>93</v>
      </c>
      <c r="AP113" s="525" t="s">
        <v>93</v>
      </c>
      <c r="AQ113" s="284" t="s">
        <v>93</v>
      </c>
      <c r="AR113" s="284" t="s">
        <v>93</v>
      </c>
      <c r="AS113" s="470"/>
      <c r="AT113" s="476"/>
      <c r="AU113" s="923"/>
    </row>
    <row r="114" spans="1:53" ht="15" customHeight="1" x14ac:dyDescent="0.2">
      <c r="A114" s="116"/>
      <c r="B114" s="1"/>
      <c r="C114" s="1529" t="s">
        <v>142</v>
      </c>
      <c r="D114" s="1581"/>
      <c r="E114" s="1146">
        <f>IF(ISERROR($I114/$I$111),0,$I114/$I$111)</f>
        <v>0</v>
      </c>
      <c r="F114" s="1034">
        <f>+' Original Budget Template'!F114</f>
        <v>0</v>
      </c>
      <c r="G114" s="439">
        <f>SUM(K114,O114,W114,AI114,AR114)</f>
        <v>0</v>
      </c>
      <c r="H114" s="439">
        <f>' Original Budget Template'!G114</f>
        <v>0</v>
      </c>
      <c r="I114" s="1035">
        <f>+G114</f>
        <v>0</v>
      </c>
      <c r="J114" s="1034">
        <f>+' Original Budget Template'!L114</f>
        <v>0</v>
      </c>
      <c r="K114" s="536">
        <f>+'Progress Report - Yr 1 &amp; 9 mth'!O114</f>
        <v>0</v>
      </c>
      <c r="L114" s="441">
        <f>+K114-J114</f>
        <v>0</v>
      </c>
      <c r="M114" s="458">
        <f>IF(ISERROR(L114/J114),0,L114/J114)</f>
        <v>0</v>
      </c>
      <c r="N114" s="174">
        <f>+'Progress Financial Report -Yr 2'!N114</f>
        <v>0</v>
      </c>
      <c r="O114" s="174">
        <f>+'Progress Financial Report -Yr 2'!S114</f>
        <v>0</v>
      </c>
      <c r="P114" s="441">
        <f>+O114-N114</f>
        <v>0</v>
      </c>
      <c r="Q114" s="458">
        <f>IF(ISERROR(P114/N114),0,P114/N114)</f>
        <v>0</v>
      </c>
      <c r="R114" s="174">
        <f>+'Progress Financial Report -Yr 2'!AE114</f>
        <v>0</v>
      </c>
      <c r="S114" s="440"/>
      <c r="T114" s="440"/>
      <c r="U114" s="440"/>
      <c r="V114" s="440"/>
      <c r="W114" s="1034">
        <f>SUM(S114:V114)</f>
        <v>0</v>
      </c>
      <c r="X114" s="441">
        <f>+W114-R114</f>
        <v>0</v>
      </c>
      <c r="Y114" s="458">
        <f>IF(ISERROR(X114/R114),0,X114/R114)</f>
        <v>0</v>
      </c>
      <c r="Z114" s="470"/>
      <c r="AA114" s="476"/>
      <c r="AB114" s="590"/>
      <c r="AC114" s="1157"/>
      <c r="AD114" s="1128">
        <f>+'Progress Financial Report -Yr 2'!AI114</f>
        <v>0</v>
      </c>
      <c r="AE114" s="366">
        <f>+'Progress Financial Report -Yr 2'!AJ114</f>
        <v>0</v>
      </c>
      <c r="AF114" s="366">
        <f>+'Progress Financial Report -Yr 2'!AK114</f>
        <v>0</v>
      </c>
      <c r="AG114" s="366">
        <f>+'Progress Financial Report -Yr 2'!AL114</f>
        <v>0</v>
      </c>
      <c r="AH114" s="174">
        <f>+' Original Budget Template'!AD114</f>
        <v>0</v>
      </c>
      <c r="AI114" s="174">
        <f>SUM(AD114:AG114)</f>
        <v>0</v>
      </c>
      <c r="AJ114" s="470"/>
      <c r="AK114" s="476"/>
      <c r="AL114" s="589"/>
      <c r="AM114" s="366">
        <f>+' Original Budget Template'!AF114</f>
        <v>0</v>
      </c>
      <c r="AN114" s="366">
        <f>+' Original Budget Template'!AG114</f>
        <v>0</v>
      </c>
      <c r="AO114" s="366">
        <f>+' Original Budget Template'!AH114</f>
        <v>0</v>
      </c>
      <c r="AP114" s="366">
        <f>+' Original Budget Template'!AI114</f>
        <v>0</v>
      </c>
      <c r="AQ114" s="174">
        <f>+' Original Budget Template'!AJ114</f>
        <v>0</v>
      </c>
      <c r="AR114" s="174">
        <f>SUM(AM114:AP114)</f>
        <v>0</v>
      </c>
      <c r="AS114" s="470"/>
      <c r="AT114" s="476"/>
      <c r="AU114" s="914"/>
    </row>
    <row r="115" spans="1:53" ht="15" customHeight="1" x14ac:dyDescent="0.2">
      <c r="A115" s="116"/>
      <c r="B115" s="1"/>
      <c r="C115" s="1529" t="s">
        <v>141</v>
      </c>
      <c r="D115" s="1581"/>
      <c r="E115" s="1146">
        <f>IF(ISERROR($I115/$I$111),0,$I115/$I$111)</f>
        <v>0</v>
      </c>
      <c r="F115" s="1034">
        <f>+' Original Budget Template'!F115</f>
        <v>0</v>
      </c>
      <c r="G115" s="439">
        <f>SUM(K115,O115,W115,AI115,AR115)</f>
        <v>0</v>
      </c>
      <c r="H115" s="439">
        <f>' Original Budget Template'!G115</f>
        <v>0</v>
      </c>
      <c r="I115" s="1035">
        <f>+G115</f>
        <v>0</v>
      </c>
      <c r="J115" s="1034">
        <f>+' Original Budget Template'!L115</f>
        <v>0</v>
      </c>
      <c r="K115" s="536">
        <f>+'Progress Report - Yr 1 &amp; 9 mth'!O115</f>
        <v>0</v>
      </c>
      <c r="L115" s="441">
        <f>+K115-J115</f>
        <v>0</v>
      </c>
      <c r="M115" s="458">
        <f>IF(ISERROR(L115/J115),0,L115/J115)</f>
        <v>0</v>
      </c>
      <c r="N115" s="174">
        <f>+'Progress Financial Report -Yr 2'!N115</f>
        <v>0</v>
      </c>
      <c r="O115" s="174">
        <f>+'Progress Financial Report -Yr 2'!S115</f>
        <v>0</v>
      </c>
      <c r="P115" s="441">
        <f>+O115-N115</f>
        <v>0</v>
      </c>
      <c r="Q115" s="458">
        <f>IF(ISERROR(P115/N115),0,P115/N115)</f>
        <v>0</v>
      </c>
      <c r="R115" s="174">
        <f>+'Progress Financial Report -Yr 2'!AE115</f>
        <v>0</v>
      </c>
      <c r="S115" s="440"/>
      <c r="T115" s="440"/>
      <c r="U115" s="440"/>
      <c r="V115" s="440"/>
      <c r="W115" s="1034">
        <f>SUM(S115:V115)</f>
        <v>0</v>
      </c>
      <c r="X115" s="441">
        <f>+W115-R115</f>
        <v>0</v>
      </c>
      <c r="Y115" s="458">
        <f>IF(ISERROR(X115/R115),0,X115/R115)</f>
        <v>0</v>
      </c>
      <c r="Z115" s="470"/>
      <c r="AA115" s="476"/>
      <c r="AB115" s="590"/>
      <c r="AC115" s="1157"/>
      <c r="AD115" s="1128">
        <f>+'Progress Financial Report -Yr 2'!AI115</f>
        <v>0</v>
      </c>
      <c r="AE115" s="366">
        <f>+'Progress Financial Report -Yr 2'!AJ115</f>
        <v>0</v>
      </c>
      <c r="AF115" s="366">
        <f>+'Progress Financial Report -Yr 2'!AK115</f>
        <v>0</v>
      </c>
      <c r="AG115" s="366">
        <f>+'Progress Financial Report -Yr 2'!AL115</f>
        <v>0</v>
      </c>
      <c r="AH115" s="174">
        <f>+' Original Budget Template'!AD115</f>
        <v>0</v>
      </c>
      <c r="AI115" s="174">
        <f>SUM(AD115:AG115)</f>
        <v>0</v>
      </c>
      <c r="AJ115" s="470"/>
      <c r="AK115" s="476"/>
      <c r="AL115" s="589"/>
      <c r="AM115" s="366">
        <f>+' Original Budget Template'!AF115</f>
        <v>0</v>
      </c>
      <c r="AN115" s="366">
        <f>+' Original Budget Template'!AG115</f>
        <v>0</v>
      </c>
      <c r="AO115" s="366">
        <f>+' Original Budget Template'!AH115</f>
        <v>0</v>
      </c>
      <c r="AP115" s="366">
        <f>+' Original Budget Template'!AI115</f>
        <v>0</v>
      </c>
      <c r="AQ115" s="174">
        <f>+' Original Budget Template'!AJ115</f>
        <v>0</v>
      </c>
      <c r="AR115" s="174">
        <f>SUM(AM115:AP115)</f>
        <v>0</v>
      </c>
      <c r="AS115" s="470"/>
      <c r="AT115" s="476"/>
      <c r="AU115" s="914"/>
    </row>
    <row r="116" spans="1:53" ht="15" customHeight="1" x14ac:dyDescent="0.2">
      <c r="A116" s="116"/>
      <c r="B116" s="1"/>
      <c r="C116" s="1529" t="s">
        <v>143</v>
      </c>
      <c r="D116" s="1581"/>
      <c r="E116" s="1146">
        <f>IF(ISERROR($I116/$I$111),0,$I116/$I$111)</f>
        <v>0</v>
      </c>
      <c r="F116" s="1034">
        <f>+' Original Budget Template'!F116</f>
        <v>0</v>
      </c>
      <c r="G116" s="439">
        <f>SUM(K116,O116,W116,AI116,AR116)</f>
        <v>0</v>
      </c>
      <c r="H116" s="439">
        <f>' Original Budget Template'!G116</f>
        <v>0</v>
      </c>
      <c r="I116" s="1035">
        <f>+G116</f>
        <v>0</v>
      </c>
      <c r="J116" s="1034">
        <f>+' Original Budget Template'!L116</f>
        <v>0</v>
      </c>
      <c r="K116" s="536">
        <f>+'Progress Report - Yr 1 &amp; 9 mth'!O116</f>
        <v>0</v>
      </c>
      <c r="L116" s="441">
        <f>+K116-J116</f>
        <v>0</v>
      </c>
      <c r="M116" s="458">
        <f>IF(ISERROR(L116/J116),0,L116/J116)</f>
        <v>0</v>
      </c>
      <c r="N116" s="174">
        <f>+'Progress Financial Report -Yr 2'!N116</f>
        <v>0</v>
      </c>
      <c r="O116" s="174">
        <f>+'Progress Financial Report -Yr 2'!S116</f>
        <v>0</v>
      </c>
      <c r="P116" s="441">
        <f>+O116-N116</f>
        <v>0</v>
      </c>
      <c r="Q116" s="458">
        <f>IF(ISERROR(P116/N116),0,P116/N116)</f>
        <v>0</v>
      </c>
      <c r="R116" s="174">
        <f>+'Progress Financial Report -Yr 2'!AE116</f>
        <v>0</v>
      </c>
      <c r="S116" s="440"/>
      <c r="T116" s="440"/>
      <c r="U116" s="440"/>
      <c r="V116" s="440"/>
      <c r="W116" s="1034">
        <f>SUM(S116:V116)</f>
        <v>0</v>
      </c>
      <c r="X116" s="441">
        <f>+W116-R116</f>
        <v>0</v>
      </c>
      <c r="Y116" s="458">
        <f>IF(ISERROR(X116/R116),0,X116/R116)</f>
        <v>0</v>
      </c>
      <c r="Z116" s="470"/>
      <c r="AA116" s="476"/>
      <c r="AB116" s="590"/>
      <c r="AC116" s="1157"/>
      <c r="AD116" s="1128">
        <f>+'Progress Financial Report -Yr 2'!AI116</f>
        <v>0</v>
      </c>
      <c r="AE116" s="366">
        <f>+'Progress Financial Report -Yr 2'!AJ116</f>
        <v>0</v>
      </c>
      <c r="AF116" s="366">
        <f>+'Progress Financial Report -Yr 2'!AK116</f>
        <v>0</v>
      </c>
      <c r="AG116" s="366">
        <f>+'Progress Financial Report -Yr 2'!AL116</f>
        <v>0</v>
      </c>
      <c r="AH116" s="174">
        <f>+' Original Budget Template'!AD116</f>
        <v>0</v>
      </c>
      <c r="AI116" s="174">
        <f>SUM(AD116:AG116)</f>
        <v>0</v>
      </c>
      <c r="AJ116" s="470"/>
      <c r="AK116" s="476"/>
      <c r="AL116" s="589"/>
      <c r="AM116" s="366">
        <f>+' Original Budget Template'!AF116</f>
        <v>0</v>
      </c>
      <c r="AN116" s="366">
        <f>+' Original Budget Template'!AG116</f>
        <v>0</v>
      </c>
      <c r="AO116" s="366">
        <f>+' Original Budget Template'!AH116</f>
        <v>0</v>
      </c>
      <c r="AP116" s="366">
        <f>+' Original Budget Template'!AI116</f>
        <v>0</v>
      </c>
      <c r="AQ116" s="174">
        <f>+' Original Budget Template'!AJ116</f>
        <v>0</v>
      </c>
      <c r="AR116" s="174">
        <f>SUM(AM116:AP116)</f>
        <v>0</v>
      </c>
      <c r="AS116" s="470"/>
      <c r="AT116" s="476"/>
      <c r="AU116" s="914"/>
    </row>
    <row r="117" spans="1:53" ht="15" customHeight="1" thickBot="1" x14ac:dyDescent="0.25">
      <c r="A117" s="116"/>
      <c r="B117" s="1"/>
      <c r="C117" s="1529" t="s">
        <v>166</v>
      </c>
      <c r="D117" s="1581"/>
      <c r="E117" s="1146">
        <f>IF(ISERROR($I117/$I$111),0,$I117/$I$111)</f>
        <v>0</v>
      </c>
      <c r="F117" s="1053">
        <f>+' Original Budget Template'!F117</f>
        <v>0</v>
      </c>
      <c r="G117" s="439">
        <f>SUM(K117,O117,W117,AI117,AR117)</f>
        <v>0</v>
      </c>
      <c r="H117" s="439">
        <f>' Original Budget Template'!G117</f>
        <v>0</v>
      </c>
      <c r="I117" s="1035">
        <f>+G117</f>
        <v>0</v>
      </c>
      <c r="J117" s="1034">
        <f>+' Original Budget Template'!L117</f>
        <v>0</v>
      </c>
      <c r="K117" s="536">
        <f>+'Progress Report - Yr 1 &amp; 9 mth'!O117</f>
        <v>0</v>
      </c>
      <c r="L117" s="441">
        <f>+K117-J117</f>
        <v>0</v>
      </c>
      <c r="M117" s="486">
        <f>IF(ISERROR(L117/J117),0,L117/J117)</f>
        <v>0</v>
      </c>
      <c r="N117" s="174">
        <f>+'Progress Financial Report -Yr 2'!N117</f>
        <v>0</v>
      </c>
      <c r="O117" s="174">
        <f>+'Progress Financial Report -Yr 2'!S117</f>
        <v>0</v>
      </c>
      <c r="P117" s="441">
        <f>+O117-N117</f>
        <v>0</v>
      </c>
      <c r="Q117" s="486">
        <f>IF(ISERROR(P117/N117),0,P117/N117)</f>
        <v>0</v>
      </c>
      <c r="R117" s="174">
        <f>+'Progress Financial Report -Yr 2'!AE117</f>
        <v>0</v>
      </c>
      <c r="S117" s="440"/>
      <c r="T117" s="440"/>
      <c r="U117" s="440"/>
      <c r="V117" s="440"/>
      <c r="W117" s="1034">
        <f>SUM(S117:V117)</f>
        <v>0</v>
      </c>
      <c r="X117" s="441">
        <f>+W117-R117</f>
        <v>0</v>
      </c>
      <c r="Y117" s="486">
        <f>IF(ISERROR(X117/R117),0,X117/R117)</f>
        <v>0</v>
      </c>
      <c r="Z117" s="470"/>
      <c r="AA117" s="476"/>
      <c r="AB117" s="591"/>
      <c r="AC117" s="1158"/>
      <c r="AD117" s="1128">
        <f>+'Progress Financial Report -Yr 2'!AI117</f>
        <v>0</v>
      </c>
      <c r="AE117" s="366">
        <f>+'Progress Financial Report -Yr 2'!AJ117</f>
        <v>0</v>
      </c>
      <c r="AF117" s="366">
        <f>+'Progress Financial Report -Yr 2'!AK117</f>
        <v>0</v>
      </c>
      <c r="AG117" s="366">
        <f>+'Progress Financial Report -Yr 2'!AL117</f>
        <v>0</v>
      </c>
      <c r="AH117" s="174">
        <f>+' Original Budget Template'!AD117</f>
        <v>0</v>
      </c>
      <c r="AI117" s="487">
        <f>SUM(AD117:AG117)</f>
        <v>0</v>
      </c>
      <c r="AJ117" s="470"/>
      <c r="AK117" s="476"/>
      <c r="AL117" s="589"/>
      <c r="AM117" s="366">
        <f>+' Original Budget Template'!AF117</f>
        <v>0</v>
      </c>
      <c r="AN117" s="366">
        <f>+' Original Budget Template'!AG117</f>
        <v>0</v>
      </c>
      <c r="AO117" s="366">
        <f>+' Original Budget Template'!AH117</f>
        <v>0</v>
      </c>
      <c r="AP117" s="366">
        <f>+' Original Budget Template'!AI117</f>
        <v>0</v>
      </c>
      <c r="AQ117" s="174">
        <f>+' Original Budget Template'!AJ117</f>
        <v>0</v>
      </c>
      <c r="AR117" s="174">
        <f>SUM(AM117:AP117)</f>
        <v>0</v>
      </c>
      <c r="AS117" s="470"/>
      <c r="AT117" s="476"/>
      <c r="AU117" s="914"/>
    </row>
    <row r="118" spans="1:53" s="484" customFormat="1" ht="15" customHeight="1" thickTop="1" x14ac:dyDescent="0.2">
      <c r="A118" s="930"/>
      <c r="B118" s="1317"/>
      <c r="C118" s="1233" t="s">
        <v>144</v>
      </c>
      <c r="D118" s="483"/>
      <c r="E118" s="1147">
        <f>IF(ISERROR($I118/$I$111),0,$I118/$I$111)</f>
        <v>0</v>
      </c>
      <c r="F118" s="1055">
        <f>SUM(F114:F117)</f>
        <v>0</v>
      </c>
      <c r="G118" s="679">
        <f t="shared" ref="G118:L118" si="13">SUM(G114:G117)</f>
        <v>0</v>
      </c>
      <c r="H118" s="679">
        <f t="shared" si="13"/>
        <v>0</v>
      </c>
      <c r="I118" s="1164">
        <f t="shared" si="13"/>
        <v>0</v>
      </c>
      <c r="J118" s="1163">
        <f t="shared" si="13"/>
        <v>0</v>
      </c>
      <c r="K118" s="679">
        <f t="shared" si="13"/>
        <v>0</v>
      </c>
      <c r="L118" s="679">
        <f t="shared" si="13"/>
        <v>0</v>
      </c>
      <c r="M118" s="488">
        <f>IF(ISERROR(L118/J118),0,L118/J118)</f>
        <v>0</v>
      </c>
      <c r="N118" s="679">
        <f>SUM(N114:N117)</f>
        <v>0</v>
      </c>
      <c r="O118" s="679">
        <f>SUM(O114:O117)</f>
        <v>0</v>
      </c>
      <c r="P118" s="679">
        <f>SUM(P114:P117)</f>
        <v>0</v>
      </c>
      <c r="Q118" s="488">
        <f>IF(ISERROR(P118/N118),0,P118/N118)</f>
        <v>0</v>
      </c>
      <c r="R118" s="679">
        <f t="shared" ref="R118:X118" si="14">SUM(R114:R117)</f>
        <v>0</v>
      </c>
      <c r="S118" s="672">
        <f t="shared" si="14"/>
        <v>0</v>
      </c>
      <c r="T118" s="672">
        <f t="shared" si="14"/>
        <v>0</v>
      </c>
      <c r="U118" s="672">
        <f t="shared" si="14"/>
        <v>0</v>
      </c>
      <c r="V118" s="672">
        <f t="shared" si="14"/>
        <v>0</v>
      </c>
      <c r="W118" s="672">
        <f t="shared" si="14"/>
        <v>0</v>
      </c>
      <c r="X118" s="679">
        <f t="shared" si="14"/>
        <v>0</v>
      </c>
      <c r="Y118" s="488">
        <f>IF(ISERROR(X118/R118),0,X118/R118)</f>
        <v>0</v>
      </c>
      <c r="Z118" s="490"/>
      <c r="AA118" s="491"/>
      <c r="AB118" s="489"/>
      <c r="AC118" s="949"/>
      <c r="AD118" s="1175">
        <f t="shared" ref="AD118:AI118" si="15">SUM(AD114:AD117)</f>
        <v>0</v>
      </c>
      <c r="AE118" s="681">
        <f t="shared" si="15"/>
        <v>0</v>
      </c>
      <c r="AF118" s="681">
        <f t="shared" si="15"/>
        <v>0</v>
      </c>
      <c r="AG118" s="682">
        <f t="shared" si="15"/>
        <v>0</v>
      </c>
      <c r="AH118" s="680">
        <f t="shared" si="15"/>
        <v>0</v>
      </c>
      <c r="AI118" s="680">
        <f t="shared" si="15"/>
        <v>0</v>
      </c>
      <c r="AJ118" s="490"/>
      <c r="AK118" s="491"/>
      <c r="AL118" s="489"/>
      <c r="AM118" s="680">
        <f t="shared" ref="AM118:AR118" si="16">SUM(AM114:AM117)</f>
        <v>0</v>
      </c>
      <c r="AN118" s="681">
        <f t="shared" si="16"/>
        <v>0</v>
      </c>
      <c r="AO118" s="681">
        <f t="shared" si="16"/>
        <v>0</v>
      </c>
      <c r="AP118" s="682">
        <f t="shared" si="16"/>
        <v>0</v>
      </c>
      <c r="AQ118" s="680">
        <f t="shared" si="16"/>
        <v>0</v>
      </c>
      <c r="AR118" s="680">
        <f t="shared" si="16"/>
        <v>0</v>
      </c>
      <c r="AS118" s="490"/>
      <c r="AT118" s="491"/>
      <c r="AU118" s="949"/>
    </row>
    <row r="119" spans="1:53" ht="15" customHeight="1" x14ac:dyDescent="0.2">
      <c r="A119" s="116"/>
      <c r="B119" s="1"/>
      <c r="C119" s="1232"/>
      <c r="D119" s="106"/>
      <c r="E119" s="1148"/>
      <c r="F119" s="1057"/>
      <c r="G119" s="492"/>
      <c r="H119" s="492"/>
      <c r="I119" s="1058"/>
      <c r="J119" s="1057"/>
      <c r="K119" s="492"/>
      <c r="L119" s="492"/>
      <c r="M119" s="461"/>
      <c r="N119" s="492"/>
      <c r="O119" s="492"/>
      <c r="P119" s="492"/>
      <c r="Q119" s="461"/>
      <c r="R119" s="492"/>
      <c r="S119" s="830"/>
      <c r="T119" s="830"/>
      <c r="U119" s="830"/>
      <c r="V119" s="830"/>
      <c r="W119" s="492"/>
      <c r="X119" s="492"/>
      <c r="Y119" s="461"/>
      <c r="Z119" s="470"/>
      <c r="AA119" s="476"/>
      <c r="AB119" s="403"/>
      <c r="AC119" s="923"/>
      <c r="AD119" s="1176"/>
      <c r="AE119" s="527"/>
      <c r="AF119" s="527"/>
      <c r="AG119" s="528"/>
      <c r="AH119" s="492"/>
      <c r="AI119" s="492"/>
      <c r="AJ119" s="470"/>
      <c r="AK119" s="476"/>
      <c r="AL119" s="403"/>
      <c r="AM119" s="526"/>
      <c r="AN119" s="527"/>
      <c r="AO119" s="527"/>
      <c r="AP119" s="528"/>
      <c r="AQ119" s="492"/>
      <c r="AR119" s="492"/>
      <c r="AS119" s="470"/>
      <c r="AT119" s="476"/>
      <c r="AU119" s="923"/>
    </row>
    <row r="120" spans="1:53" ht="15" customHeight="1" x14ac:dyDescent="0.2">
      <c r="A120" s="905"/>
      <c r="B120" s="1305"/>
      <c r="C120" s="1234" t="s">
        <v>156</v>
      </c>
      <c r="D120" s="278"/>
      <c r="E120" s="1149">
        <f>IF(ISERROR($I120/$I$111),0,$I120/$I$111)</f>
        <v>0</v>
      </c>
      <c r="F120" s="1059">
        <f>+F111-F118</f>
        <v>0</v>
      </c>
      <c r="G120" s="493">
        <f t="shared" ref="G120:L120" si="17">+G111-G118</f>
        <v>0</v>
      </c>
      <c r="H120" s="493">
        <f t="shared" si="17"/>
        <v>0</v>
      </c>
      <c r="I120" s="1060">
        <f t="shared" si="17"/>
        <v>0</v>
      </c>
      <c r="J120" s="1059">
        <f t="shared" si="17"/>
        <v>0</v>
      </c>
      <c r="K120" s="493">
        <f t="shared" si="17"/>
        <v>0</v>
      </c>
      <c r="L120" s="493">
        <f t="shared" si="17"/>
        <v>0</v>
      </c>
      <c r="M120" s="494"/>
      <c r="N120" s="493">
        <f>+N111-N118</f>
        <v>0</v>
      </c>
      <c r="O120" s="493">
        <f>+O111-O118</f>
        <v>0</v>
      </c>
      <c r="P120" s="493">
        <f>+P111-P118</f>
        <v>0</v>
      </c>
      <c r="Q120" s="494"/>
      <c r="R120" s="493">
        <f t="shared" ref="R120:X120" si="18">+R111-R118</f>
        <v>0</v>
      </c>
      <c r="S120" s="493">
        <f t="shared" si="18"/>
        <v>0</v>
      </c>
      <c r="T120" s="493">
        <f t="shared" si="18"/>
        <v>0</v>
      </c>
      <c r="U120" s="493">
        <f t="shared" si="18"/>
        <v>0</v>
      </c>
      <c r="V120" s="493">
        <f t="shared" si="18"/>
        <v>0</v>
      </c>
      <c r="W120" s="493">
        <f t="shared" si="18"/>
        <v>0</v>
      </c>
      <c r="X120" s="493">
        <f t="shared" si="18"/>
        <v>0</v>
      </c>
      <c r="Y120" s="494"/>
      <c r="Z120" s="497"/>
      <c r="AA120" s="498"/>
      <c r="AB120" s="495"/>
      <c r="AC120" s="932"/>
      <c r="AD120" s="1177">
        <f t="shared" ref="AD120:AI120" si="19">+AD111-AD118</f>
        <v>0</v>
      </c>
      <c r="AE120" s="530">
        <f t="shared" si="19"/>
        <v>0</v>
      </c>
      <c r="AF120" s="530">
        <f t="shared" si="19"/>
        <v>0</v>
      </c>
      <c r="AG120" s="531">
        <f t="shared" si="19"/>
        <v>0</v>
      </c>
      <c r="AH120" s="493">
        <f t="shared" si="19"/>
        <v>0</v>
      </c>
      <c r="AI120" s="493">
        <f t="shared" si="19"/>
        <v>0</v>
      </c>
      <c r="AJ120" s="497"/>
      <c r="AK120" s="498"/>
      <c r="AL120" s="495"/>
      <c r="AM120" s="529">
        <f t="shared" ref="AM120:AR120" si="20">+AM111-AM118</f>
        <v>0</v>
      </c>
      <c r="AN120" s="530">
        <f t="shared" si="20"/>
        <v>0</v>
      </c>
      <c r="AO120" s="530">
        <f t="shared" si="20"/>
        <v>0</v>
      </c>
      <c r="AP120" s="531">
        <f t="shared" si="20"/>
        <v>0</v>
      </c>
      <c r="AQ120" s="493">
        <f t="shared" si="20"/>
        <v>0</v>
      </c>
      <c r="AR120" s="493">
        <f t="shared" si="20"/>
        <v>0</v>
      </c>
      <c r="AS120" s="497"/>
      <c r="AT120" s="498"/>
      <c r="AU120" s="932"/>
    </row>
    <row r="121" spans="1:53" ht="15" customHeight="1" thickBot="1" x14ac:dyDescent="0.25">
      <c r="A121" s="124"/>
      <c r="B121" s="125"/>
      <c r="C121" s="1235"/>
      <c r="D121" s="232"/>
      <c r="E121" s="933"/>
      <c r="F121" s="1061"/>
      <c r="G121" s="232"/>
      <c r="H121" s="232"/>
      <c r="I121" s="933"/>
      <c r="J121" s="1061"/>
      <c r="K121" s="232"/>
      <c r="L121" s="232"/>
      <c r="M121" s="232"/>
      <c r="N121" s="482"/>
      <c r="O121" s="232"/>
      <c r="P121" s="232"/>
      <c r="Q121" s="232"/>
      <c r="R121" s="482"/>
      <c r="S121" s="232"/>
      <c r="T121" s="232"/>
      <c r="U121" s="232"/>
      <c r="V121" s="232"/>
      <c r="W121" s="232"/>
      <c r="X121" s="232"/>
      <c r="Y121" s="232"/>
      <c r="Z121" s="232"/>
      <c r="AA121" s="232"/>
      <c r="AB121" s="232"/>
      <c r="AC121" s="933"/>
      <c r="AD121" s="1061"/>
      <c r="AE121" s="232"/>
      <c r="AF121" s="232"/>
      <c r="AG121" s="232"/>
      <c r="AH121" s="482"/>
      <c r="AI121" s="232"/>
      <c r="AJ121" s="232"/>
      <c r="AK121" s="232"/>
      <c r="AL121" s="232"/>
      <c r="AM121" s="232"/>
      <c r="AN121" s="232"/>
      <c r="AO121" s="232"/>
      <c r="AP121" s="232"/>
      <c r="AQ121" s="482"/>
      <c r="AR121" s="232"/>
      <c r="AS121" s="232"/>
      <c r="AT121" s="232"/>
      <c r="AU121" s="933"/>
    </row>
    <row r="122" spans="1:53" ht="15" customHeight="1" x14ac:dyDescent="0.2">
      <c r="A122" s="7"/>
      <c r="B122" s="7"/>
      <c r="C122" s="79"/>
      <c r="D122" s="49"/>
      <c r="E122" s="49"/>
      <c r="F122" s="451"/>
      <c r="G122" s="451"/>
      <c r="H122" s="451"/>
      <c r="I122" s="451"/>
      <c r="J122" s="452"/>
      <c r="K122" s="452"/>
      <c r="L122" s="453"/>
      <c r="M122" s="454"/>
      <c r="N122" s="50"/>
      <c r="O122" s="50"/>
      <c r="P122" s="422"/>
      <c r="Q122" s="422"/>
      <c r="R122" s="17"/>
      <c r="S122" s="17"/>
      <c r="T122" s="17"/>
      <c r="U122" s="17"/>
      <c r="V122" s="50"/>
      <c r="W122" s="50"/>
      <c r="X122" s="422"/>
      <c r="Y122" s="422"/>
      <c r="Z122" s="50"/>
      <c r="AA122" s="17"/>
      <c r="AB122" s="17"/>
      <c r="AC122" s="17"/>
      <c r="AD122" s="17"/>
      <c r="AE122" s="50"/>
      <c r="AF122" s="50"/>
      <c r="AG122" s="422"/>
      <c r="AH122" s="422"/>
      <c r="AI122" s="50"/>
      <c r="AJ122" s="17"/>
      <c r="AK122" s="17"/>
      <c r="AL122" s="17"/>
      <c r="AM122" s="17"/>
      <c r="AN122" s="455"/>
      <c r="AO122" s="50"/>
      <c r="AP122" s="422"/>
      <c r="AQ122" s="422"/>
      <c r="AR122" s="50"/>
      <c r="AS122" s="17"/>
      <c r="AT122" s="17"/>
      <c r="AU122" s="17"/>
      <c r="AV122" s="17"/>
      <c r="AW122" s="455"/>
      <c r="AX122" s="50"/>
      <c r="AY122" s="422"/>
      <c r="AZ122" s="422"/>
      <c r="BA122" s="50"/>
    </row>
    <row r="123" spans="1:53" s="1" customFormat="1" ht="15" customHeight="1" x14ac:dyDescent="0.2">
      <c r="C123" s="45"/>
      <c r="D123" s="20" t="s">
        <v>43</v>
      </c>
      <c r="F123" s="179" t="s">
        <v>129</v>
      </c>
      <c r="G123" s="21"/>
      <c r="H123" s="21"/>
      <c r="I123" s="21"/>
      <c r="J123" s="47"/>
      <c r="K123" s="47"/>
      <c r="L123" s="47"/>
      <c r="M123" s="47"/>
      <c r="N123" s="47"/>
      <c r="O123" s="47"/>
      <c r="S123" s="47"/>
      <c r="T123" s="47"/>
      <c r="U123" s="47"/>
      <c r="V123" s="47"/>
      <c r="W123" s="21"/>
      <c r="X123" s="21"/>
      <c r="Y123" s="21"/>
      <c r="Z123" s="47"/>
      <c r="AA123" s="47"/>
      <c r="AB123" s="47"/>
      <c r="AC123" s="47"/>
      <c r="AD123" s="47"/>
      <c r="AE123" s="47"/>
      <c r="AF123" s="21"/>
      <c r="AG123" s="21"/>
      <c r="AH123" s="21"/>
      <c r="AI123" s="47"/>
      <c r="AJ123" s="47"/>
      <c r="AK123" s="47"/>
      <c r="AL123" s="47"/>
      <c r="AM123" s="47"/>
      <c r="AN123" s="47"/>
      <c r="AO123" s="21"/>
      <c r="AP123" s="21"/>
      <c r="AQ123" s="21"/>
      <c r="AR123" s="47"/>
      <c r="AS123" s="47"/>
      <c r="AT123" s="47"/>
      <c r="AU123" s="47"/>
      <c r="AV123" s="47"/>
      <c r="AW123" s="47"/>
      <c r="AX123" s="21"/>
      <c r="AY123" s="21"/>
      <c r="AZ123" s="21"/>
      <c r="BA123" s="47"/>
    </row>
    <row r="124" spans="1:53" s="1" customFormat="1" ht="15" customHeight="1" x14ac:dyDescent="0.2">
      <c r="C124" s="45"/>
      <c r="D124" s="20"/>
      <c r="F124" s="176"/>
      <c r="G124" s="21"/>
      <c r="H124" s="21"/>
      <c r="I124" s="21"/>
      <c r="J124" s="47"/>
      <c r="K124" s="47"/>
      <c r="L124" s="47"/>
      <c r="M124" s="47"/>
      <c r="N124" s="47"/>
      <c r="O124" s="47"/>
      <c r="S124" s="47"/>
      <c r="T124" s="47"/>
      <c r="U124" s="47"/>
      <c r="V124" s="47"/>
      <c r="W124" s="21"/>
      <c r="X124" s="21"/>
      <c r="Y124" s="21"/>
      <c r="Z124" s="47"/>
      <c r="AA124" s="47"/>
      <c r="AB124" s="47"/>
      <c r="AC124" s="47"/>
      <c r="AD124" s="47"/>
      <c r="AE124" s="47"/>
      <c r="AF124" s="21"/>
      <c r="AG124" s="21"/>
      <c r="AH124" s="21"/>
      <c r="AI124" s="47"/>
      <c r="AJ124" s="47"/>
      <c r="AK124" s="47"/>
      <c r="AL124" s="47"/>
      <c r="AM124" s="47"/>
      <c r="AN124" s="47"/>
      <c r="AO124" s="21"/>
      <c r="AP124" s="21"/>
      <c r="AQ124" s="21"/>
      <c r="AR124" s="47"/>
      <c r="AS124" s="47"/>
      <c r="AT124" s="47"/>
      <c r="AU124" s="47"/>
      <c r="AV124" s="47"/>
      <c r="AW124" s="47"/>
      <c r="AX124" s="21"/>
      <c r="AY124" s="21"/>
      <c r="AZ124" s="21"/>
      <c r="BA124" s="47"/>
    </row>
    <row r="125" spans="1:53" s="1" customFormat="1" ht="15" customHeight="1" x14ac:dyDescent="0.2">
      <c r="C125" s="45"/>
      <c r="D125" s="20" t="s">
        <v>42</v>
      </c>
      <c r="F125" s="176">
        <f>SUM('Progress Financial Report -Yr 2'!G154:G162)</f>
        <v>0</v>
      </c>
      <c r="G125" s="21"/>
      <c r="H125" s="21"/>
      <c r="I125" s="21"/>
      <c r="J125" s="47"/>
      <c r="K125" s="47"/>
      <c r="L125" s="47"/>
      <c r="M125" s="47"/>
      <c r="N125" s="47"/>
      <c r="O125" s="47"/>
      <c r="S125" s="47"/>
      <c r="T125" s="47"/>
      <c r="U125" s="47"/>
      <c r="V125" s="47"/>
      <c r="W125" s="21"/>
      <c r="X125" s="21"/>
      <c r="Y125" s="21"/>
      <c r="Z125" s="47"/>
      <c r="AA125" s="47"/>
      <c r="AB125" s="47"/>
      <c r="AC125" s="47"/>
      <c r="AD125" s="47"/>
      <c r="AE125" s="47"/>
      <c r="AF125" s="21"/>
      <c r="AG125" s="21"/>
      <c r="AH125" s="21"/>
      <c r="AI125" s="47"/>
      <c r="AJ125" s="47"/>
      <c r="AK125" s="47"/>
      <c r="AL125" s="47"/>
      <c r="AM125" s="47"/>
      <c r="AN125" s="47"/>
      <c r="AO125" s="21"/>
      <c r="AP125" s="21"/>
      <c r="AQ125" s="21"/>
      <c r="AR125" s="47"/>
      <c r="AS125" s="47"/>
      <c r="AT125" s="47"/>
      <c r="AU125" s="47"/>
      <c r="AV125" s="47"/>
      <c r="AW125" s="47"/>
      <c r="AX125" s="21"/>
      <c r="AY125" s="21"/>
      <c r="AZ125" s="21"/>
      <c r="BA125" s="47"/>
    </row>
    <row r="126" spans="1:53" s="1" customFormat="1" ht="15" customHeight="1" x14ac:dyDescent="0.2">
      <c r="C126" s="45"/>
      <c r="D126" s="577" t="s">
        <v>239</v>
      </c>
      <c r="F126" s="176">
        <f>-SUM(K118,O118,W118)</f>
        <v>0</v>
      </c>
      <c r="G126" s="21"/>
      <c r="H126" s="21"/>
      <c r="I126" s="21"/>
      <c r="J126" s="47"/>
      <c r="K126" s="47"/>
      <c r="L126" s="47"/>
      <c r="M126" s="47"/>
      <c r="N126" s="47"/>
      <c r="O126" s="47"/>
      <c r="S126" s="47"/>
      <c r="T126" s="47"/>
      <c r="U126" s="47"/>
      <c r="V126" s="47"/>
      <c r="W126" s="21"/>
      <c r="X126" s="21"/>
      <c r="Y126" s="21"/>
      <c r="Z126" s="47"/>
      <c r="AA126" s="47"/>
      <c r="AB126" s="47"/>
      <c r="AC126" s="47"/>
      <c r="AD126" s="47"/>
      <c r="AE126" s="47"/>
      <c r="AF126" s="21"/>
      <c r="AG126" s="21"/>
      <c r="AH126" s="21"/>
      <c r="AI126" s="47"/>
      <c r="AJ126" s="47"/>
      <c r="AK126" s="47"/>
      <c r="AL126" s="47"/>
      <c r="AM126" s="47"/>
      <c r="AN126" s="47"/>
      <c r="AO126" s="21"/>
      <c r="AP126" s="21"/>
      <c r="AQ126" s="21"/>
      <c r="AR126" s="47"/>
      <c r="AS126" s="47"/>
      <c r="AT126" s="47"/>
      <c r="AU126" s="47"/>
      <c r="AV126" s="47"/>
      <c r="AW126" s="47"/>
      <c r="AX126" s="21"/>
      <c r="AY126" s="21"/>
      <c r="AZ126" s="21"/>
      <c r="BA126" s="47"/>
    </row>
    <row r="127" spans="1:53" s="1" customFormat="1" ht="15" customHeight="1" x14ac:dyDescent="0.2">
      <c r="C127" s="45"/>
      <c r="D127" s="20" t="s">
        <v>44</v>
      </c>
      <c r="F127" s="176">
        <f>-SUM(K111,O111,W111)</f>
        <v>0</v>
      </c>
      <c r="G127" s="21"/>
      <c r="H127" s="21"/>
      <c r="I127" s="21"/>
      <c r="J127" s="954" t="s">
        <v>288</v>
      </c>
      <c r="K127" s="953"/>
      <c r="L127" s="47"/>
      <c r="M127" s="47"/>
      <c r="N127" s="47"/>
      <c r="O127" s="47"/>
      <c r="S127" s="47"/>
      <c r="T127" s="47"/>
      <c r="U127" s="47"/>
      <c r="V127" s="47"/>
      <c r="W127" s="21"/>
      <c r="X127" s="21"/>
      <c r="Y127" s="21"/>
      <c r="Z127" s="47"/>
      <c r="AA127" s="47"/>
      <c r="AB127" s="47"/>
      <c r="AC127" s="47"/>
      <c r="AD127" s="47"/>
      <c r="AE127" s="47"/>
      <c r="AF127" s="21"/>
      <c r="AG127" s="21"/>
      <c r="AH127" s="21"/>
      <c r="AI127" s="47"/>
      <c r="AJ127" s="47"/>
      <c r="AK127" s="47"/>
      <c r="AL127" s="47"/>
      <c r="AM127" s="47"/>
      <c r="AN127" s="47"/>
      <c r="AO127" s="21"/>
      <c r="AP127" s="21"/>
      <c r="AQ127" s="21"/>
      <c r="AR127" s="47"/>
      <c r="AS127" s="47"/>
      <c r="AT127" s="47"/>
      <c r="AU127" s="47"/>
      <c r="AV127" s="47"/>
      <c r="AW127" s="47"/>
      <c r="AX127" s="21"/>
      <c r="AY127" s="21"/>
      <c r="AZ127" s="21"/>
      <c r="BA127" s="47"/>
    </row>
    <row r="128" spans="1:53" s="1" customFormat="1" ht="15" customHeight="1" x14ac:dyDescent="0.2">
      <c r="C128" s="45"/>
      <c r="D128" s="20"/>
      <c r="F128" s="176"/>
      <c r="G128" s="21"/>
      <c r="H128" s="21"/>
      <c r="I128" s="21"/>
      <c r="J128" s="955" t="s">
        <v>387</v>
      </c>
      <c r="K128" s="953"/>
      <c r="L128" s="47"/>
      <c r="M128" s="47"/>
      <c r="N128" s="47"/>
      <c r="O128" s="47"/>
      <c r="S128" s="47"/>
      <c r="T128" s="47"/>
      <c r="U128" s="47"/>
      <c r="V128" s="47"/>
      <c r="W128" s="21"/>
      <c r="X128" s="21"/>
      <c r="Y128" s="21"/>
      <c r="Z128" s="47"/>
      <c r="AA128" s="47"/>
      <c r="AB128" s="47"/>
      <c r="AC128" s="47"/>
      <c r="AD128" s="47"/>
      <c r="AE128" s="47"/>
      <c r="AF128" s="21"/>
      <c r="AG128" s="21"/>
      <c r="AH128" s="21"/>
      <c r="AI128" s="47"/>
      <c r="AJ128" s="47"/>
      <c r="AK128" s="47"/>
      <c r="AL128" s="47"/>
      <c r="AM128" s="47"/>
      <c r="AN128" s="47"/>
      <c r="AO128" s="21"/>
      <c r="AP128" s="21"/>
      <c r="AQ128" s="21"/>
      <c r="AR128" s="47"/>
      <c r="AS128" s="47"/>
      <c r="AT128" s="47"/>
      <c r="AU128" s="47"/>
      <c r="AV128" s="47"/>
      <c r="AW128" s="47"/>
      <c r="AX128" s="21"/>
      <c r="AY128" s="21"/>
      <c r="AZ128" s="21"/>
      <c r="BA128" s="47"/>
    </row>
    <row r="129" spans="1:53" s="1" customFormat="1" ht="15" customHeight="1" x14ac:dyDescent="0.2">
      <c r="C129" s="45"/>
      <c r="D129" s="20" t="s">
        <v>47</v>
      </c>
      <c r="F129" s="177">
        <f>SUM(F125:F128)</f>
        <v>0</v>
      </c>
      <c r="G129" s="21"/>
      <c r="H129" s="21"/>
      <c r="J129" s="955" t="s">
        <v>388</v>
      </c>
      <c r="K129" s="953"/>
      <c r="L129" s="47"/>
      <c r="M129" s="47"/>
      <c r="N129" s="47"/>
      <c r="O129" s="47"/>
      <c r="S129" s="47"/>
      <c r="T129" s="47"/>
      <c r="U129" s="47"/>
      <c r="V129" s="47"/>
      <c r="W129" s="21"/>
      <c r="X129" s="21"/>
      <c r="Y129" s="21"/>
      <c r="Z129" s="47"/>
      <c r="AA129" s="47"/>
      <c r="AB129" s="47"/>
      <c r="AC129" s="47"/>
      <c r="AD129" s="47"/>
      <c r="AE129" s="47"/>
      <c r="AF129" s="21"/>
      <c r="AG129" s="21"/>
      <c r="AH129" s="21"/>
      <c r="AI129" s="47"/>
      <c r="AJ129" s="47"/>
      <c r="AK129" s="47"/>
      <c r="AL129" s="47"/>
      <c r="AM129" s="47"/>
      <c r="AN129" s="47"/>
      <c r="AO129" s="21"/>
      <c r="AP129" s="21"/>
      <c r="AQ129" s="21"/>
      <c r="AR129" s="47"/>
      <c r="AS129" s="47"/>
      <c r="AT129" s="47"/>
      <c r="AU129" s="47"/>
      <c r="AV129" s="47"/>
      <c r="AW129" s="47"/>
      <c r="AX129" s="21"/>
      <c r="AY129" s="21"/>
      <c r="AZ129" s="21"/>
      <c r="BA129" s="47"/>
    </row>
    <row r="130" spans="1:53" s="1" customFormat="1" ht="15" customHeight="1" x14ac:dyDescent="0.2">
      <c r="C130" s="45"/>
      <c r="D130" s="20" t="s">
        <v>50</v>
      </c>
      <c r="F130" s="176"/>
      <c r="G130" s="21"/>
      <c r="H130" s="21"/>
      <c r="I130" s="21"/>
      <c r="J130" s="954" t="s">
        <v>41</v>
      </c>
      <c r="K130" s="154"/>
      <c r="L130" s="47"/>
      <c r="M130" s="47"/>
      <c r="N130" s="47"/>
      <c r="O130" s="47"/>
      <c r="S130" s="47"/>
      <c r="T130" s="47"/>
      <c r="U130" s="47"/>
      <c r="V130" s="47"/>
      <c r="W130" s="21"/>
      <c r="X130" s="21"/>
      <c r="Y130" s="21"/>
      <c r="Z130" s="47"/>
      <c r="AA130" s="47"/>
      <c r="AB130" s="47"/>
      <c r="AC130" s="47"/>
      <c r="AD130" s="47"/>
      <c r="AE130" s="47"/>
      <c r="AF130" s="21"/>
      <c r="AG130" s="21"/>
      <c r="AH130" s="21"/>
      <c r="AI130" s="47"/>
      <c r="AJ130" s="47"/>
      <c r="AK130" s="47"/>
      <c r="AL130" s="47"/>
      <c r="AM130" s="47"/>
      <c r="AN130" s="47"/>
      <c r="AO130" s="21"/>
      <c r="AP130" s="21"/>
      <c r="AQ130" s="21"/>
      <c r="AR130" s="47"/>
      <c r="AS130" s="47"/>
      <c r="AT130" s="47"/>
      <c r="AU130" s="47"/>
      <c r="AV130" s="47"/>
      <c r="AW130" s="47"/>
      <c r="AX130" s="21"/>
      <c r="AY130" s="21"/>
      <c r="AZ130" s="21"/>
      <c r="BA130" s="47"/>
    </row>
    <row r="131" spans="1:53" s="1" customFormat="1" ht="15" customHeight="1" x14ac:dyDescent="0.2">
      <c r="C131" s="45"/>
      <c r="D131" s="20" t="s">
        <v>127</v>
      </c>
      <c r="F131" s="176">
        <f>+AI120</f>
        <v>0</v>
      </c>
      <c r="G131" s="21"/>
      <c r="H131" s="21"/>
      <c r="I131" s="21"/>
      <c r="J131" s="47"/>
      <c r="K131" s="47"/>
      <c r="L131" s="47"/>
      <c r="M131" s="47"/>
      <c r="N131" s="47"/>
      <c r="O131" s="47"/>
      <c r="S131" s="47"/>
      <c r="T131" s="47"/>
      <c r="U131" s="47"/>
      <c r="V131" s="47"/>
      <c r="W131" s="21"/>
      <c r="X131" s="21"/>
      <c r="Y131" s="21"/>
      <c r="Z131" s="47"/>
      <c r="AA131" s="47"/>
      <c r="AB131" s="47"/>
      <c r="AC131" s="47"/>
      <c r="AD131" s="47"/>
      <c r="AE131" s="47"/>
      <c r="AF131" s="21"/>
      <c r="AG131" s="21"/>
      <c r="AH131" s="21"/>
      <c r="AI131" s="47"/>
      <c r="AJ131" s="47"/>
      <c r="AK131" s="47"/>
      <c r="AL131" s="47"/>
      <c r="AM131" s="47"/>
      <c r="AN131" s="47"/>
      <c r="AO131" s="21"/>
      <c r="AP131" s="21"/>
      <c r="AQ131" s="21"/>
      <c r="AR131" s="47"/>
      <c r="AS131" s="47"/>
      <c r="AT131" s="47"/>
      <c r="AU131" s="47"/>
      <c r="AV131" s="47"/>
      <c r="AW131" s="47"/>
      <c r="AX131" s="21"/>
      <c r="AY131" s="21"/>
      <c r="AZ131" s="21"/>
      <c r="BA131" s="47"/>
    </row>
    <row r="132" spans="1:53" s="1" customFormat="1" ht="15" customHeight="1" x14ac:dyDescent="0.2">
      <c r="C132" s="45"/>
      <c r="D132" s="20"/>
      <c r="F132" s="176"/>
      <c r="G132" s="21"/>
      <c r="H132" s="21"/>
      <c r="I132" s="21"/>
      <c r="J132" s="47"/>
      <c r="K132" s="47"/>
      <c r="L132" s="47"/>
      <c r="M132" s="47"/>
      <c r="N132" s="47"/>
      <c r="O132" s="47"/>
      <c r="S132" s="47"/>
      <c r="T132" s="47"/>
      <c r="U132" s="47"/>
      <c r="V132" s="47"/>
      <c r="W132" s="21"/>
      <c r="X132" s="21"/>
      <c r="Y132" s="21"/>
      <c r="Z132" s="47"/>
      <c r="AA132" s="47"/>
      <c r="AB132" s="47"/>
      <c r="AC132" s="47"/>
      <c r="AD132" s="47"/>
      <c r="AE132" s="47"/>
      <c r="AF132" s="21"/>
      <c r="AG132" s="21"/>
      <c r="AH132" s="21"/>
      <c r="AI132" s="47"/>
      <c r="AJ132" s="47"/>
      <c r="AK132" s="47"/>
      <c r="AL132" s="47"/>
      <c r="AM132" s="47"/>
      <c r="AN132" s="47"/>
      <c r="AO132" s="21"/>
      <c r="AP132" s="21"/>
      <c r="AQ132" s="21"/>
      <c r="AR132" s="47"/>
      <c r="AS132" s="47"/>
      <c r="AT132" s="47"/>
      <c r="AU132" s="47"/>
      <c r="AV132" s="47"/>
      <c r="AW132" s="47"/>
      <c r="AX132" s="21"/>
      <c r="AY132" s="21"/>
      <c r="AZ132" s="21"/>
      <c r="BA132" s="47"/>
    </row>
    <row r="133" spans="1:53" s="1" customFormat="1" ht="15" customHeight="1" x14ac:dyDescent="0.2">
      <c r="C133" s="45"/>
      <c r="D133" s="20"/>
      <c r="F133" s="176"/>
      <c r="G133" s="21"/>
      <c r="H133" s="21"/>
      <c r="I133" s="21"/>
      <c r="J133" s="47"/>
      <c r="K133" s="47"/>
      <c r="L133" s="47"/>
      <c r="M133" s="47"/>
      <c r="N133" s="47"/>
      <c r="O133" s="47"/>
      <c r="S133" s="47"/>
      <c r="T133" s="47"/>
      <c r="U133" s="47"/>
      <c r="V133" s="47"/>
      <c r="W133" s="21"/>
      <c r="X133" s="21"/>
      <c r="Y133" s="21"/>
      <c r="Z133" s="47"/>
      <c r="AA133" s="47"/>
      <c r="AB133" s="47"/>
      <c r="AC133" s="47"/>
      <c r="AD133" s="47"/>
      <c r="AE133" s="47"/>
      <c r="AF133" s="21"/>
      <c r="AG133" s="21"/>
      <c r="AH133" s="21"/>
      <c r="AI133" s="47"/>
      <c r="AJ133" s="47"/>
      <c r="AK133" s="47"/>
      <c r="AL133" s="47"/>
      <c r="AM133" s="47"/>
      <c r="AN133" s="47"/>
      <c r="AO133" s="21"/>
      <c r="AP133" s="21"/>
      <c r="AQ133" s="21"/>
      <c r="AR133" s="47"/>
      <c r="AS133" s="47"/>
      <c r="AT133" s="47"/>
      <c r="AU133" s="47"/>
      <c r="AV133" s="47"/>
      <c r="AW133" s="47"/>
      <c r="AX133" s="21"/>
      <c r="AY133" s="21"/>
      <c r="AZ133" s="21"/>
      <c r="BA133" s="47"/>
    </row>
    <row r="134" spans="1:53" s="1" customFormat="1" ht="15" customHeight="1" x14ac:dyDescent="0.2">
      <c r="A134" s="85"/>
      <c r="B134" s="85"/>
      <c r="C134" s="45"/>
      <c r="D134" s="20" t="s">
        <v>49</v>
      </c>
      <c r="F134" s="176">
        <f>IF(F129-F131&lt;0,F131-F129,0)</f>
        <v>0</v>
      </c>
      <c r="G134" s="21"/>
      <c r="H134" s="21"/>
      <c r="I134" s="21"/>
      <c r="J134" s="47"/>
      <c r="K134" s="47"/>
      <c r="L134" s="47"/>
      <c r="M134" s="47"/>
      <c r="N134" s="47"/>
      <c r="O134" s="47"/>
      <c r="S134" s="47"/>
      <c r="T134" s="47"/>
      <c r="U134" s="47"/>
      <c r="V134" s="47"/>
      <c r="W134" s="21"/>
      <c r="X134" s="21"/>
      <c r="Y134" s="21"/>
      <c r="Z134" s="47"/>
      <c r="AA134" s="47"/>
      <c r="AB134" s="47"/>
      <c r="AC134" s="47"/>
      <c r="AD134" s="47"/>
      <c r="AE134" s="47"/>
      <c r="AF134" s="21"/>
      <c r="AG134" s="21"/>
      <c r="AH134" s="21"/>
      <c r="AI134" s="47"/>
      <c r="AJ134" s="47"/>
      <c r="AK134" s="47"/>
      <c r="AL134" s="47"/>
      <c r="AM134" s="47"/>
      <c r="AN134" s="47"/>
      <c r="AO134" s="21"/>
      <c r="AP134" s="21"/>
      <c r="AQ134" s="21"/>
      <c r="AR134" s="47"/>
      <c r="AS134" s="47"/>
      <c r="AT134" s="47"/>
      <c r="AU134" s="47"/>
      <c r="AV134" s="47"/>
      <c r="AW134" s="47"/>
      <c r="AX134" s="21"/>
      <c r="AY134" s="21"/>
      <c r="AZ134" s="21"/>
      <c r="BA134" s="47"/>
    </row>
    <row r="135" spans="1:53" s="1" customFormat="1" ht="15" customHeight="1" x14ac:dyDescent="0.2">
      <c r="C135" s="1236"/>
      <c r="D135" s="4"/>
      <c r="E135" s="4"/>
      <c r="F135" s="178"/>
      <c r="G135" s="21"/>
      <c r="H135" s="21"/>
      <c r="I135" s="21"/>
      <c r="J135" s="47"/>
      <c r="K135" s="47"/>
      <c r="L135" s="47"/>
      <c r="M135" s="47"/>
      <c r="N135" s="47"/>
      <c r="O135" s="47"/>
      <c r="S135" s="47"/>
      <c r="T135" s="47"/>
      <c r="U135" s="47"/>
      <c r="V135" s="47"/>
      <c r="W135" s="21"/>
      <c r="X135" s="21"/>
      <c r="Y135" s="21"/>
      <c r="Z135" s="47"/>
      <c r="AA135" s="47"/>
      <c r="AB135" s="47"/>
      <c r="AC135" s="47"/>
      <c r="AD135" s="47"/>
      <c r="AE135" s="47"/>
      <c r="AF135" s="21"/>
      <c r="AG135" s="21"/>
      <c r="AH135" s="21"/>
      <c r="AI135" s="47"/>
      <c r="AJ135" s="47"/>
      <c r="AK135" s="47"/>
      <c r="AL135" s="47"/>
      <c r="AM135" s="47"/>
      <c r="AN135" s="47"/>
      <c r="AO135" s="21"/>
      <c r="AP135" s="21"/>
      <c r="AQ135" s="21"/>
      <c r="AR135" s="47"/>
      <c r="AS135" s="47"/>
      <c r="AT135" s="47"/>
      <c r="AU135" s="47"/>
      <c r="AV135" s="47"/>
      <c r="AW135" s="47"/>
      <c r="AX135" s="21"/>
      <c r="AY135" s="21"/>
      <c r="AZ135" s="21"/>
      <c r="BA135" s="47"/>
    </row>
    <row r="136" spans="1:53" s="1" customFormat="1" ht="15" customHeight="1" x14ac:dyDescent="0.2">
      <c r="C136" s="1236"/>
      <c r="D136" s="4"/>
      <c r="E136" s="4"/>
      <c r="F136" s="178"/>
      <c r="G136" s="21"/>
      <c r="H136" s="21"/>
      <c r="I136" s="21"/>
      <c r="J136" s="47"/>
      <c r="K136" s="47"/>
      <c r="L136" s="47"/>
      <c r="M136" s="47"/>
      <c r="N136" s="47"/>
      <c r="O136" s="47"/>
      <c r="S136" s="47"/>
      <c r="T136" s="47"/>
      <c r="U136" s="47"/>
      <c r="V136" s="47"/>
      <c r="W136" s="21"/>
      <c r="X136" s="21"/>
      <c r="Y136" s="21"/>
      <c r="Z136" s="47"/>
      <c r="AA136" s="47"/>
      <c r="AB136" s="47"/>
      <c r="AC136" s="47"/>
      <c r="AD136" s="47"/>
      <c r="AE136" s="47"/>
      <c r="AF136" s="21"/>
      <c r="AG136" s="21"/>
      <c r="AH136" s="21"/>
      <c r="AI136" s="47"/>
      <c r="AJ136" s="47"/>
      <c r="AK136" s="47"/>
      <c r="AL136" s="47"/>
      <c r="AM136" s="47"/>
      <c r="AN136" s="47"/>
      <c r="AO136" s="21"/>
      <c r="AP136" s="21"/>
      <c r="AQ136" s="21"/>
      <c r="AR136" s="47"/>
      <c r="AS136" s="47"/>
      <c r="AT136" s="47"/>
      <c r="AU136" s="47"/>
      <c r="AV136" s="47"/>
      <c r="AW136" s="47"/>
      <c r="AX136" s="21"/>
      <c r="AY136" s="21"/>
      <c r="AZ136" s="21"/>
      <c r="BA136" s="47"/>
    </row>
    <row r="137" spans="1:53" s="1" customFormat="1" ht="15" customHeight="1" x14ac:dyDescent="0.2">
      <c r="C137" s="1237" t="s">
        <v>34</v>
      </c>
      <c r="D137" s="4"/>
      <c r="E137" s="4"/>
      <c r="F137" s="178"/>
      <c r="G137" s="21"/>
      <c r="H137" s="21"/>
      <c r="I137" s="21"/>
      <c r="J137" s="47"/>
      <c r="K137" s="47"/>
      <c r="L137" s="47"/>
      <c r="M137" s="47"/>
      <c r="N137" s="47"/>
      <c r="O137" s="47"/>
      <c r="S137" s="47"/>
      <c r="T137" s="47"/>
      <c r="U137" s="47"/>
      <c r="V137" s="47"/>
      <c r="W137" s="21"/>
      <c r="X137" s="21"/>
      <c r="Y137" s="21"/>
      <c r="Z137" s="47"/>
      <c r="AA137" s="47"/>
      <c r="AB137" s="47"/>
      <c r="AC137" s="47"/>
      <c r="AD137" s="47"/>
      <c r="AE137" s="47"/>
      <c r="AF137" s="21"/>
      <c r="AG137" s="21"/>
      <c r="AH137" s="21"/>
      <c r="AI137" s="47"/>
      <c r="AJ137" s="47"/>
      <c r="AK137" s="47"/>
      <c r="AL137" s="47"/>
      <c r="AM137" s="47"/>
      <c r="AN137" s="47"/>
      <c r="AO137" s="21"/>
      <c r="AP137" s="21"/>
      <c r="AQ137" s="21"/>
      <c r="AR137" s="47"/>
      <c r="AS137" s="47"/>
      <c r="AT137" s="47"/>
      <c r="AU137" s="47"/>
      <c r="AV137" s="47"/>
      <c r="AW137" s="47"/>
      <c r="AX137" s="21"/>
      <c r="AY137" s="21"/>
      <c r="AZ137" s="21"/>
      <c r="BA137" s="47"/>
    </row>
    <row r="138" spans="1:53" s="1" customFormat="1" ht="15" customHeight="1" x14ac:dyDescent="0.2">
      <c r="C138" s="1238"/>
      <c r="D138" s="81"/>
      <c r="E138" s="81"/>
      <c r="F138" s="82"/>
      <c r="G138" s="82"/>
      <c r="H138" s="82"/>
      <c r="I138" s="82"/>
      <c r="J138" s="83"/>
      <c r="K138" s="83"/>
      <c r="L138" s="83"/>
      <c r="M138" s="83"/>
      <c r="N138" s="83"/>
      <c r="O138" s="80"/>
      <c r="S138" s="47"/>
      <c r="T138" s="47"/>
      <c r="U138" s="47"/>
      <c r="V138" s="47"/>
      <c r="W138" s="21"/>
      <c r="X138" s="21"/>
      <c r="Y138" s="21"/>
      <c r="Z138" s="47"/>
      <c r="AA138" s="47"/>
      <c r="AB138" s="47"/>
      <c r="AC138" s="47"/>
      <c r="AD138" s="47"/>
      <c r="AE138" s="47"/>
      <c r="AF138" s="21"/>
      <c r="AG138" s="21"/>
      <c r="AH138" s="21"/>
      <c r="AI138" s="47"/>
      <c r="AJ138" s="47"/>
      <c r="AK138" s="47"/>
      <c r="AL138" s="47"/>
      <c r="AM138" s="47"/>
      <c r="AN138" s="47"/>
      <c r="AO138" s="21"/>
      <c r="AP138" s="21"/>
      <c r="AQ138" s="21"/>
      <c r="AR138" s="47"/>
      <c r="AS138" s="47"/>
      <c r="AT138" s="47"/>
      <c r="AU138" s="47"/>
      <c r="AV138" s="47"/>
      <c r="AW138" s="47"/>
      <c r="AX138" s="21"/>
      <c r="AY138" s="21"/>
      <c r="AZ138" s="21"/>
      <c r="BA138" s="47"/>
    </row>
    <row r="139" spans="1:53" s="1" customFormat="1" ht="15" customHeight="1" x14ac:dyDescent="0.2">
      <c r="C139" s="1239" t="s">
        <v>29</v>
      </c>
      <c r="D139" s="81"/>
      <c r="E139" s="81"/>
      <c r="F139" s="82"/>
      <c r="G139" s="82"/>
      <c r="H139" s="82"/>
      <c r="I139" s="82"/>
      <c r="J139" s="83"/>
      <c r="K139" s="83"/>
      <c r="L139" s="83"/>
      <c r="M139" s="83"/>
      <c r="N139" s="83"/>
      <c r="O139" s="80"/>
      <c r="S139" s="47"/>
      <c r="T139" s="47"/>
      <c r="U139" s="47"/>
      <c r="V139" s="47"/>
      <c r="W139" s="21"/>
      <c r="X139" s="21"/>
      <c r="Y139" s="21"/>
      <c r="Z139" s="47"/>
      <c r="AA139" s="47"/>
      <c r="AB139" s="47"/>
      <c r="AC139" s="47"/>
      <c r="AD139" s="47"/>
      <c r="AE139" s="47"/>
      <c r="AF139" s="21"/>
      <c r="AG139" s="21"/>
      <c r="AH139" s="21"/>
      <c r="AI139" s="47"/>
      <c r="AJ139" s="47"/>
      <c r="AK139" s="47"/>
      <c r="AL139" s="47"/>
      <c r="AM139" s="47"/>
      <c r="AN139" s="47"/>
      <c r="AO139" s="21"/>
      <c r="AP139" s="21"/>
      <c r="AQ139" s="21"/>
      <c r="AR139" s="47"/>
      <c r="AS139" s="47"/>
      <c r="AT139" s="47"/>
      <c r="AU139" s="47"/>
      <c r="AV139" s="47"/>
      <c r="AW139" s="47"/>
      <c r="AX139" s="21"/>
      <c r="AY139" s="21"/>
      <c r="AZ139" s="21"/>
      <c r="BA139" s="47"/>
    </row>
    <row r="140" spans="1:53" s="1" customFormat="1" ht="15" customHeight="1" x14ac:dyDescent="0.2">
      <c r="C140" s="1240" t="s">
        <v>30</v>
      </c>
      <c r="D140" s="81"/>
      <c r="E140" s="81"/>
      <c r="F140" s="82"/>
      <c r="G140" s="82"/>
      <c r="H140" s="82"/>
      <c r="I140" s="82"/>
      <c r="J140" s="83"/>
      <c r="K140" s="83"/>
      <c r="L140" s="83"/>
      <c r="M140" s="83"/>
      <c r="N140" s="83"/>
      <c r="O140" s="80"/>
      <c r="S140" s="47"/>
      <c r="T140" s="47"/>
      <c r="U140" s="47"/>
      <c r="V140" s="47"/>
      <c r="W140" s="21"/>
      <c r="X140" s="21"/>
      <c r="Y140" s="21"/>
      <c r="Z140" s="47"/>
      <c r="AA140" s="47"/>
      <c r="AB140" s="47"/>
      <c r="AC140" s="47"/>
      <c r="AD140" s="47"/>
      <c r="AE140" s="47"/>
      <c r="AF140" s="21"/>
      <c r="AG140" s="21"/>
      <c r="AH140" s="21"/>
      <c r="AI140" s="47"/>
      <c r="AJ140" s="47"/>
      <c r="AK140" s="47"/>
      <c r="AL140" s="47"/>
      <c r="AM140" s="47"/>
      <c r="AN140" s="47"/>
      <c r="AO140" s="21"/>
      <c r="AP140" s="21"/>
      <c r="AQ140" s="21"/>
      <c r="AR140" s="47"/>
      <c r="AS140" s="47"/>
      <c r="AT140" s="47"/>
      <c r="AU140" s="47"/>
      <c r="AV140" s="47"/>
      <c r="AW140" s="47"/>
      <c r="AX140" s="21"/>
      <c r="AY140" s="21"/>
      <c r="AZ140" s="21"/>
      <c r="BA140" s="47"/>
    </row>
    <row r="141" spans="1:53" s="1" customFormat="1" ht="15" customHeight="1" x14ac:dyDescent="0.2">
      <c r="C141" s="1240" t="s">
        <v>31</v>
      </c>
      <c r="D141" s="81"/>
      <c r="E141" s="81"/>
      <c r="F141" s="82"/>
      <c r="G141" s="82"/>
      <c r="H141" s="82"/>
      <c r="I141" s="82"/>
      <c r="J141" s="83"/>
      <c r="K141" s="83"/>
      <c r="L141" s="83"/>
      <c r="M141" s="83"/>
      <c r="N141" s="83"/>
      <c r="O141" s="80"/>
      <c r="S141" s="47"/>
      <c r="T141" s="47"/>
      <c r="U141" s="47"/>
      <c r="V141" s="47"/>
      <c r="W141" s="21"/>
      <c r="X141" s="21"/>
      <c r="Y141" s="21"/>
      <c r="Z141" s="47"/>
      <c r="AA141" s="47"/>
      <c r="AB141" s="47"/>
      <c r="AC141" s="47"/>
      <c r="AD141" s="47"/>
      <c r="AE141" s="47"/>
      <c r="AF141" s="21"/>
      <c r="AG141" s="21"/>
      <c r="AH141" s="21"/>
      <c r="AI141" s="47"/>
      <c r="AJ141" s="47"/>
      <c r="AK141" s="47"/>
      <c r="AL141" s="47"/>
      <c r="AM141" s="47"/>
      <c r="AN141" s="47"/>
      <c r="AO141" s="21"/>
      <c r="AP141" s="21"/>
      <c r="AQ141" s="21"/>
      <c r="AR141" s="47"/>
      <c r="AS141" s="47"/>
      <c r="AT141" s="47"/>
      <c r="AU141" s="47"/>
      <c r="AV141" s="47"/>
      <c r="AW141" s="47"/>
      <c r="AX141" s="21"/>
      <c r="AY141" s="21"/>
      <c r="AZ141" s="21"/>
      <c r="BA141" s="47"/>
    </row>
    <row r="142" spans="1:53" s="1" customFormat="1" ht="15" customHeight="1" x14ac:dyDescent="0.2">
      <c r="C142" s="1240" t="s">
        <v>32</v>
      </c>
      <c r="D142" s="81"/>
      <c r="E142" s="81"/>
      <c r="F142" s="82"/>
      <c r="G142" s="82"/>
      <c r="H142" s="82"/>
      <c r="I142" s="82"/>
      <c r="J142" s="83"/>
      <c r="K142" s="83"/>
      <c r="L142" s="83"/>
      <c r="M142" s="83"/>
      <c r="N142" s="83"/>
      <c r="O142" s="80"/>
      <c r="S142" s="47"/>
      <c r="T142" s="47"/>
      <c r="U142" s="47"/>
      <c r="V142" s="47"/>
      <c r="W142" s="21"/>
      <c r="X142" s="21"/>
      <c r="Y142" s="21"/>
      <c r="Z142" s="47"/>
      <c r="AA142" s="47"/>
      <c r="AB142" s="47"/>
      <c r="AC142" s="47"/>
      <c r="AD142" s="47"/>
      <c r="AE142" s="47"/>
      <c r="AF142" s="21"/>
      <c r="AG142" s="21"/>
      <c r="AH142" s="21"/>
      <c r="AI142" s="47"/>
      <c r="AJ142" s="47"/>
      <c r="AK142" s="47"/>
      <c r="AL142" s="47"/>
      <c r="AM142" s="47"/>
      <c r="AN142" s="47"/>
      <c r="AO142" s="21"/>
      <c r="AP142" s="21"/>
      <c r="AQ142" s="21"/>
      <c r="AR142" s="47"/>
      <c r="AS142" s="47"/>
      <c r="AT142" s="47"/>
      <c r="AU142" s="47"/>
      <c r="AV142" s="47"/>
      <c r="AW142" s="47"/>
      <c r="AX142" s="21"/>
      <c r="AY142" s="21"/>
      <c r="AZ142" s="21"/>
      <c r="BA142" s="47"/>
    </row>
    <row r="143" spans="1:53" s="1" customFormat="1" ht="15" customHeight="1" x14ac:dyDescent="0.2">
      <c r="C143" s="1240" t="s">
        <v>33</v>
      </c>
      <c r="D143" s="81"/>
      <c r="E143" s="81"/>
      <c r="F143" s="82"/>
      <c r="G143" s="82"/>
      <c r="H143" s="82"/>
      <c r="I143" s="82"/>
      <c r="J143" s="83"/>
      <c r="K143" s="83"/>
      <c r="L143" s="83"/>
      <c r="M143" s="83"/>
      <c r="N143" s="83"/>
      <c r="O143" s="80"/>
      <c r="S143" s="47"/>
      <c r="T143" s="47"/>
      <c r="U143" s="47"/>
      <c r="V143" s="47"/>
      <c r="W143" s="21"/>
      <c r="X143" s="21"/>
      <c r="Y143" s="21"/>
      <c r="Z143" s="47"/>
      <c r="AA143" s="47"/>
      <c r="AB143" s="47"/>
      <c r="AC143" s="47"/>
      <c r="AD143" s="47"/>
      <c r="AE143" s="47"/>
      <c r="AF143" s="21"/>
      <c r="AG143" s="21"/>
      <c r="AH143" s="21"/>
      <c r="AI143" s="47"/>
      <c r="AJ143" s="47"/>
      <c r="AK143" s="47"/>
      <c r="AL143" s="47"/>
      <c r="AM143" s="47"/>
      <c r="AN143" s="47"/>
      <c r="AO143" s="21"/>
      <c r="AP143" s="21"/>
      <c r="AQ143" s="21"/>
      <c r="AR143" s="47"/>
      <c r="AS143" s="47"/>
      <c r="AT143" s="47"/>
      <c r="AU143" s="47"/>
      <c r="AV143" s="47"/>
      <c r="AW143" s="47"/>
      <c r="AX143" s="21"/>
      <c r="AY143" s="21"/>
      <c r="AZ143" s="21"/>
      <c r="BA143" s="47"/>
    </row>
    <row r="144" spans="1:53" s="1" customFormat="1" ht="15" customHeight="1" x14ac:dyDescent="0.2">
      <c r="C144" s="1241"/>
      <c r="D144" s="52"/>
      <c r="E144" s="52"/>
      <c r="F144" s="53"/>
      <c r="G144" s="53"/>
      <c r="H144" s="53"/>
      <c r="I144" s="53"/>
      <c r="J144" s="54"/>
      <c r="K144" s="54"/>
      <c r="L144" s="54"/>
      <c r="M144" s="54"/>
      <c r="N144" s="54"/>
      <c r="O144" s="47"/>
      <c r="S144" s="47"/>
      <c r="T144" s="47"/>
      <c r="U144" s="47"/>
      <c r="V144" s="47"/>
      <c r="W144" s="21"/>
      <c r="X144" s="21"/>
      <c r="Y144" s="21"/>
      <c r="Z144" s="47"/>
      <c r="AA144" s="47"/>
      <c r="AB144" s="47"/>
      <c r="AC144" s="47"/>
      <c r="AD144" s="47"/>
      <c r="AE144" s="47"/>
      <c r="AF144" s="21"/>
      <c r="AG144" s="21"/>
      <c r="AH144" s="21"/>
      <c r="AI144" s="47"/>
      <c r="AJ144" s="47"/>
      <c r="AK144" s="47"/>
      <c r="AL144" s="47"/>
      <c r="AM144" s="47"/>
      <c r="AN144" s="47"/>
      <c r="AO144" s="21"/>
      <c r="AP144" s="21"/>
      <c r="AQ144" s="21"/>
      <c r="AR144" s="47"/>
      <c r="AS144" s="47"/>
      <c r="AT144" s="47"/>
      <c r="AU144" s="47"/>
      <c r="AV144" s="47"/>
      <c r="AW144" s="47"/>
      <c r="AX144" s="21"/>
      <c r="AY144" s="21"/>
      <c r="AZ144" s="21"/>
      <c r="BA144" s="47"/>
    </row>
    <row r="145" spans="1:53" s="1" customFormat="1" ht="15" customHeight="1" thickBot="1" x14ac:dyDescent="0.25">
      <c r="C145" s="155"/>
      <c r="D145" s="87"/>
      <c r="E145" s="155"/>
      <c r="F145" s="155"/>
      <c r="G145" s="155"/>
      <c r="H145" s="323"/>
      <c r="I145" s="323"/>
      <c r="J145" s="54"/>
      <c r="K145" s="54"/>
      <c r="L145" s="54"/>
      <c r="M145" s="54"/>
      <c r="N145" s="54"/>
      <c r="O145" s="47"/>
      <c r="S145" s="47"/>
      <c r="T145" s="47"/>
      <c r="U145" s="47"/>
      <c r="V145" s="47"/>
      <c r="W145" s="21"/>
      <c r="X145" s="21"/>
      <c r="Y145" s="21"/>
      <c r="Z145" s="47"/>
      <c r="AA145" s="47"/>
      <c r="AB145" s="47"/>
      <c r="AC145" s="47"/>
      <c r="AD145" s="47"/>
      <c r="AE145" s="47"/>
      <c r="AF145" s="21"/>
      <c r="AG145" s="21"/>
      <c r="AH145" s="21"/>
      <c r="AI145" s="47"/>
      <c r="AJ145" s="47"/>
      <c r="AK145" s="47"/>
      <c r="AL145" s="47"/>
      <c r="AM145" s="47"/>
      <c r="AN145" s="47"/>
      <c r="AO145" s="21"/>
      <c r="AP145" s="21"/>
      <c r="AQ145" s="21"/>
      <c r="AR145" s="47"/>
      <c r="AS145" s="47"/>
      <c r="AT145" s="47"/>
      <c r="AU145" s="47"/>
      <c r="AV145" s="47"/>
      <c r="AW145" s="47"/>
      <c r="AX145" s="21"/>
      <c r="AY145" s="21"/>
      <c r="AZ145" s="21"/>
      <c r="BA145" s="47"/>
    </row>
    <row r="146" spans="1:53" s="1" customFormat="1" ht="15" customHeight="1" x14ac:dyDescent="0.2">
      <c r="C146" s="87" t="s">
        <v>35</v>
      </c>
      <c r="D146" s="87"/>
      <c r="E146" s="1566" t="s">
        <v>36</v>
      </c>
      <c r="F146" s="1567"/>
      <c r="G146" s="1567"/>
      <c r="H146" s="280"/>
      <c r="I146" s="280"/>
      <c r="J146" s="54"/>
      <c r="K146" s="54"/>
      <c r="L146" s="54"/>
      <c r="M146" s="54"/>
      <c r="N146" s="54"/>
      <c r="O146" s="47"/>
      <c r="S146" s="47"/>
      <c r="T146" s="47"/>
      <c r="U146" s="47"/>
      <c r="V146" s="47"/>
      <c r="W146" s="21"/>
      <c r="X146" s="21"/>
      <c r="Y146" s="21"/>
      <c r="Z146" s="47"/>
      <c r="AA146" s="47"/>
      <c r="AB146" s="47"/>
      <c r="AC146" s="47"/>
      <c r="AD146" s="47"/>
      <c r="AE146" s="47"/>
      <c r="AF146" s="21"/>
      <c r="AG146" s="21"/>
      <c r="AH146" s="21"/>
      <c r="AI146" s="47"/>
      <c r="AJ146" s="47"/>
      <c r="AK146" s="47"/>
      <c r="AL146" s="47"/>
      <c r="AM146" s="47"/>
      <c r="AN146" s="47"/>
      <c r="AO146" s="21"/>
      <c r="AP146" s="21"/>
      <c r="AQ146" s="21"/>
      <c r="AR146" s="47"/>
      <c r="AS146" s="47"/>
      <c r="AT146" s="47"/>
      <c r="AU146" s="47"/>
      <c r="AV146" s="47"/>
      <c r="AW146" s="47"/>
      <c r="AX146" s="21"/>
      <c r="AY146" s="21"/>
      <c r="AZ146" s="21"/>
      <c r="BA146" s="47"/>
    </row>
    <row r="147" spans="1:53" s="1" customFormat="1" ht="15" customHeight="1" thickBot="1" x14ac:dyDescent="0.25">
      <c r="C147" s="86"/>
      <c r="D147" s="87"/>
      <c r="E147" s="86"/>
      <c r="F147" s="86"/>
      <c r="G147" s="86"/>
      <c r="H147" s="324"/>
      <c r="I147" s="324"/>
      <c r="J147" s="54"/>
      <c r="K147" s="54"/>
      <c r="L147" s="54"/>
      <c r="M147" s="54"/>
      <c r="N147" s="54"/>
      <c r="O147" s="47"/>
      <c r="S147" s="47"/>
      <c r="T147" s="47"/>
      <c r="U147" s="47"/>
      <c r="V147" s="47"/>
      <c r="W147" s="21"/>
      <c r="X147" s="21"/>
      <c r="Y147" s="21"/>
      <c r="Z147" s="47"/>
      <c r="AA147" s="47"/>
      <c r="AB147" s="47"/>
      <c r="AC147" s="47"/>
      <c r="AD147" s="47"/>
      <c r="AE147" s="47"/>
      <c r="AF147" s="21"/>
      <c r="AG147" s="21"/>
      <c r="AH147" s="21"/>
      <c r="AI147" s="47"/>
      <c r="AJ147" s="47"/>
      <c r="AK147" s="47"/>
      <c r="AL147" s="47"/>
      <c r="AM147" s="47"/>
      <c r="AN147" s="47"/>
      <c r="AO147" s="21"/>
      <c r="AP147" s="21"/>
      <c r="AQ147" s="21"/>
      <c r="AR147" s="47"/>
      <c r="AS147" s="47"/>
      <c r="AT147" s="47"/>
      <c r="AU147" s="47"/>
      <c r="AV147" s="47"/>
      <c r="AW147" s="47"/>
      <c r="AX147" s="21"/>
      <c r="AY147" s="21"/>
      <c r="AZ147" s="21"/>
      <c r="BA147" s="47"/>
    </row>
    <row r="148" spans="1:53" s="51" customFormat="1" ht="15" customHeight="1" x14ac:dyDescent="0.2">
      <c r="C148" s="87" t="s">
        <v>37</v>
      </c>
      <c r="D148" s="87"/>
      <c r="E148" s="87" t="s">
        <v>38</v>
      </c>
      <c r="F148" s="53"/>
      <c r="G148" s="53"/>
      <c r="H148" s="53"/>
      <c r="I148" s="53"/>
      <c r="J148" s="54"/>
      <c r="K148" s="54"/>
      <c r="L148" s="54"/>
      <c r="M148" s="54"/>
      <c r="N148" s="54"/>
      <c r="O148" s="54"/>
      <c r="S148" s="54"/>
      <c r="T148" s="54"/>
      <c r="U148" s="54"/>
      <c r="V148" s="54"/>
      <c r="W148" s="53"/>
      <c r="X148" s="53"/>
      <c r="Y148" s="53"/>
      <c r="Z148" s="54"/>
      <c r="AA148" s="54"/>
      <c r="AB148" s="54"/>
      <c r="AC148" s="54"/>
      <c r="AD148" s="54"/>
      <c r="AE148" s="54"/>
      <c r="AF148" s="53"/>
      <c r="AG148" s="53"/>
      <c r="AH148" s="53"/>
      <c r="AI148" s="54"/>
      <c r="AJ148" s="54"/>
      <c r="AK148" s="54"/>
      <c r="AL148" s="54"/>
      <c r="AM148" s="54"/>
      <c r="AN148" s="54"/>
      <c r="AO148" s="53"/>
      <c r="AP148" s="53"/>
      <c r="AQ148" s="53"/>
      <c r="AR148" s="54"/>
      <c r="AS148" s="54"/>
      <c r="AT148" s="54"/>
      <c r="AU148" s="54"/>
      <c r="AV148" s="54"/>
      <c r="AW148" s="54"/>
      <c r="AX148" s="53"/>
      <c r="AY148" s="53"/>
      <c r="AZ148" s="53"/>
      <c r="BA148" s="54"/>
    </row>
    <row r="149" spans="1:53" ht="13.5" thickBot="1" x14ac:dyDescent="0.25">
      <c r="C149" s="45"/>
      <c r="D149" s="1"/>
      <c r="E149" s="1"/>
      <c r="F149" s="1"/>
      <c r="G149" s="1"/>
      <c r="H149" s="1"/>
      <c r="I149" s="53"/>
      <c r="J149" s="54"/>
      <c r="K149" s="2"/>
      <c r="L149" s="2"/>
      <c r="M149" s="2"/>
      <c r="N149" s="2"/>
      <c r="O149" s="2"/>
      <c r="S149" s="2"/>
      <c r="T149" s="13" t="s">
        <v>50</v>
      </c>
      <c r="U149" s="13"/>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row>
    <row r="150" spans="1:53" ht="12.75" customHeight="1" x14ac:dyDescent="0.2">
      <c r="A150" s="122"/>
      <c r="B150" s="1318"/>
      <c r="C150" s="1489" t="s">
        <v>68</v>
      </c>
      <c r="D150" s="1562" t="s">
        <v>69</v>
      </c>
      <c r="E150" s="1563"/>
      <c r="F150" s="1489" t="s">
        <v>45</v>
      </c>
      <c r="G150" s="1489" t="s">
        <v>46</v>
      </c>
      <c r="H150" s="1560" t="s">
        <v>40</v>
      </c>
      <c r="I150" s="53"/>
      <c r="J150" s="54"/>
      <c r="K150" s="2"/>
      <c r="N150" s="2"/>
      <c r="O150" s="2"/>
      <c r="S150" s="2"/>
      <c r="T150" s="13"/>
      <c r="U150" s="13"/>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row>
    <row r="151" spans="1:53" x14ac:dyDescent="0.2">
      <c r="A151" s="116"/>
      <c r="B151" s="1"/>
      <c r="C151" s="1490"/>
      <c r="D151" s="1496"/>
      <c r="E151" s="1564"/>
      <c r="F151" s="1490"/>
      <c r="G151" s="1490"/>
      <c r="H151" s="1561"/>
      <c r="I151" s="53"/>
      <c r="J151" s="54"/>
      <c r="K151" s="2"/>
      <c r="L151" s="2"/>
      <c r="M151" s="2"/>
      <c r="N151" s="2"/>
      <c r="O151" s="2"/>
      <c r="S151" s="2"/>
      <c r="T151" s="13"/>
      <c r="U151" s="13"/>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row>
    <row r="152" spans="1:53" x14ac:dyDescent="0.2">
      <c r="A152" s="116"/>
      <c r="B152" s="1"/>
      <c r="C152" s="1490"/>
      <c r="D152" s="1498"/>
      <c r="E152" s="1565"/>
      <c r="F152" s="1490"/>
      <c r="G152" s="1490"/>
      <c r="H152" s="1561"/>
      <c r="I152" s="53"/>
      <c r="J152" s="54"/>
      <c r="K152" s="2"/>
      <c r="L152" s="2"/>
      <c r="M152" s="2"/>
      <c r="N152" s="2"/>
      <c r="O152" s="2"/>
      <c r="S152" s="2"/>
      <c r="T152" s="13"/>
      <c r="U152" s="13"/>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row>
    <row r="153" spans="1:53" x14ac:dyDescent="0.2">
      <c r="A153" s="116"/>
      <c r="B153" s="1"/>
      <c r="C153" s="133" t="str">
        <f>' Original Budget Template'!C126</f>
        <v>Tranche One</v>
      </c>
      <c r="D153" s="1"/>
      <c r="E153" s="1"/>
      <c r="F153" s="1"/>
      <c r="G153" s="1"/>
      <c r="H153" s="117"/>
      <c r="I153" s="53"/>
      <c r="J153" s="54"/>
      <c r="K153" s="2"/>
      <c r="L153" s="2"/>
      <c r="M153" s="2"/>
      <c r="N153" s="2"/>
      <c r="O153" s="2"/>
      <c r="S153" s="2"/>
      <c r="T153" s="1"/>
      <c r="U153" s="13"/>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row>
    <row r="154" spans="1:53" x14ac:dyDescent="0.2">
      <c r="A154" s="116"/>
      <c r="B154" s="1"/>
      <c r="C154" s="132" t="str">
        <f>' Original Budget Template'!C127</f>
        <v>Funding for 18 months</v>
      </c>
      <c r="D154" s="67" t="str">
        <f>' Original Budget Template'!D127</f>
        <v>Date of signing</v>
      </c>
      <c r="E154" s="67">
        <f>' Original Budget Template'!E127</f>
        <v>0</v>
      </c>
      <c r="F154" s="134">
        <f>+' Original Budget Template'!F127</f>
        <v>0</v>
      </c>
      <c r="G154" s="135">
        <f>+F154</f>
        <v>0</v>
      </c>
      <c r="H154" s="136">
        <f>+F154-G154</f>
        <v>0</v>
      </c>
      <c r="I154" s="53"/>
      <c r="J154" s="54"/>
      <c r="K154" s="2"/>
      <c r="L154" s="2"/>
      <c r="M154" s="2"/>
      <c r="N154" s="2"/>
      <c r="O154" s="2"/>
      <c r="S154" s="2"/>
      <c r="T154" s="19"/>
      <c r="U154" s="13"/>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row>
    <row r="155" spans="1:53" x14ac:dyDescent="0.2">
      <c r="A155" s="116"/>
      <c r="B155" s="1"/>
      <c r="C155" s="45"/>
      <c r="D155" s="42"/>
      <c r="E155" s="43"/>
      <c r="F155" s="137"/>
      <c r="G155" s="138"/>
      <c r="H155" s="139"/>
      <c r="I155" s="53"/>
      <c r="J155" s="54"/>
      <c r="K155" s="2"/>
      <c r="L155" s="2"/>
      <c r="M155" s="2"/>
      <c r="N155" s="2"/>
      <c r="O155" s="2"/>
      <c r="S155" s="2"/>
      <c r="T155" s="4"/>
      <c r="U155" s="13"/>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row>
    <row r="156" spans="1:53" x14ac:dyDescent="0.2">
      <c r="A156" s="116"/>
      <c r="B156" s="1"/>
      <c r="C156" s="133" t="str">
        <f>' Original Budget Template'!C129</f>
        <v xml:space="preserve">Tranche Two </v>
      </c>
      <c r="D156" s="1"/>
      <c r="E156" s="1"/>
      <c r="F156" s="140"/>
      <c r="G156" s="138"/>
      <c r="H156" s="139"/>
      <c r="I156" s="53"/>
      <c r="J156" s="54"/>
      <c r="K156" s="2"/>
      <c r="L156" s="2"/>
      <c r="M156" s="2"/>
      <c r="N156" s="2"/>
      <c r="O156" s="2"/>
      <c r="S156" s="2"/>
      <c r="T156" s="4"/>
      <c r="U156" s="13"/>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row>
    <row r="157" spans="1:53" x14ac:dyDescent="0.2">
      <c r="A157" s="116"/>
      <c r="B157" s="1"/>
      <c r="C157" s="132" t="str">
        <f>' Original Budget Template'!C130</f>
        <v>Funding for 12 months</v>
      </c>
      <c r="D157" s="67" t="str">
        <f>' Original Budget Template'!D130</f>
        <v>Before</v>
      </c>
      <c r="E157" s="67">
        <f>' Original Budget Template'!E130</f>
        <v>546</v>
      </c>
      <c r="F157" s="134">
        <f>+' Original Budget Template'!F130</f>
        <v>0</v>
      </c>
      <c r="G157" s="141">
        <f>+'Progress Financial Report -Yr 2'!G157</f>
        <v>0</v>
      </c>
      <c r="H157" s="142">
        <f>+F157-G157</f>
        <v>0</v>
      </c>
      <c r="I157" s="53"/>
      <c r="J157" s="54"/>
      <c r="K157" s="2"/>
      <c r="L157" s="2"/>
      <c r="M157" s="2"/>
      <c r="N157" s="2"/>
      <c r="O157" s="2"/>
      <c r="S157" s="2"/>
      <c r="T157" s="19"/>
      <c r="U157" s="13"/>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row>
    <row r="158" spans="1:53" x14ac:dyDescent="0.2">
      <c r="A158" s="116"/>
      <c r="B158" s="1"/>
      <c r="C158" s="45"/>
      <c r="D158" s="42"/>
      <c r="E158" s="43"/>
      <c r="F158" s="137"/>
      <c r="G158" s="143"/>
      <c r="H158" s="144"/>
      <c r="I158" s="53"/>
      <c r="J158" s="54"/>
      <c r="K158" s="2"/>
      <c r="L158" s="2"/>
      <c r="M158" s="2"/>
      <c r="N158" s="2"/>
      <c r="O158" s="2"/>
      <c r="S158" s="2"/>
      <c r="T158" s="4"/>
      <c r="U158" s="13"/>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row>
    <row r="159" spans="1:53" x14ac:dyDescent="0.2">
      <c r="A159" s="116"/>
      <c r="B159" s="1"/>
      <c r="C159" s="133" t="str">
        <f>' Original Budget Template'!C132</f>
        <v xml:space="preserve">Tranche Three </v>
      </c>
      <c r="D159" s="1"/>
      <c r="E159" s="1"/>
      <c r="F159" s="140"/>
      <c r="G159" s="143"/>
      <c r="H159" s="144"/>
      <c r="I159" s="53"/>
      <c r="J159" s="54"/>
      <c r="K159" s="2"/>
      <c r="L159" s="2"/>
      <c r="M159" s="2"/>
      <c r="N159" s="2"/>
      <c r="O159" s="2"/>
      <c r="S159" s="2"/>
      <c r="T159" s="4"/>
      <c r="U159" s="13"/>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row>
    <row r="160" spans="1:53" x14ac:dyDescent="0.2">
      <c r="A160" s="116"/>
      <c r="B160" s="1"/>
      <c r="C160" s="132" t="str">
        <f>' Original Budget Template'!C133</f>
        <v>Funding for 12 months</v>
      </c>
      <c r="D160" s="67" t="str">
        <f>' Original Budget Template'!D133</f>
        <v>Before</v>
      </c>
      <c r="E160" s="67">
        <f>' Original Budget Template'!E133</f>
        <v>911</v>
      </c>
      <c r="F160" s="134">
        <f>+' Original Budget Template'!F133</f>
        <v>0</v>
      </c>
      <c r="G160" s="134">
        <f>+'Progress Financial Report -Yr 2'!G160</f>
        <v>0</v>
      </c>
      <c r="H160" s="136">
        <f>+F160-G160</f>
        <v>0</v>
      </c>
      <c r="I160" s="53"/>
      <c r="J160" s="54"/>
      <c r="K160" s="2"/>
      <c r="L160" s="2"/>
      <c r="M160" s="2"/>
      <c r="N160" s="2"/>
      <c r="O160" s="2"/>
      <c r="S160" s="2"/>
      <c r="T160" s="19"/>
      <c r="U160" s="13"/>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row>
    <row r="161" spans="1:53" x14ac:dyDescent="0.2">
      <c r="A161" s="116"/>
      <c r="B161" s="1"/>
      <c r="C161" s="45"/>
      <c r="D161" s="42"/>
      <c r="E161" s="43"/>
      <c r="F161" s="140"/>
      <c r="G161" s="140"/>
      <c r="H161" s="145"/>
      <c r="I161" s="53"/>
      <c r="J161" s="54"/>
      <c r="K161" s="2"/>
      <c r="L161" s="2"/>
      <c r="M161" s="2"/>
      <c r="N161" s="2"/>
      <c r="O161" s="2"/>
      <c r="S161" s="2"/>
      <c r="T161" s="1"/>
      <c r="U161" s="13"/>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row>
    <row r="162" spans="1:53" x14ac:dyDescent="0.2">
      <c r="A162" s="116"/>
      <c r="B162" s="1"/>
      <c r="C162" s="133" t="str">
        <f>' Original Budget Template'!C135</f>
        <v>Tranche Four</v>
      </c>
      <c r="D162" s="1"/>
      <c r="E162" s="1"/>
      <c r="F162" s="140"/>
      <c r="G162" s="140"/>
      <c r="H162" s="145"/>
      <c r="I162" s="53"/>
      <c r="J162" s="54"/>
      <c r="K162" s="2"/>
      <c r="L162" s="2"/>
      <c r="M162" s="2"/>
      <c r="N162" s="2"/>
      <c r="O162" s="2"/>
      <c r="S162" s="2"/>
      <c r="T162" s="1"/>
      <c r="U162" s="13"/>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row>
    <row r="163" spans="1:53" x14ac:dyDescent="0.2">
      <c r="A163" s="116"/>
      <c r="B163" s="1"/>
      <c r="C163" s="132" t="str">
        <f>' Original Budget Template'!C136</f>
        <v>Funding for 12 months</v>
      </c>
      <c r="D163" s="67" t="str">
        <f>' Original Budget Template'!D136</f>
        <v>Before</v>
      </c>
      <c r="E163" s="67">
        <f>' Original Budget Template'!E136</f>
        <v>1276</v>
      </c>
      <c r="F163" s="134">
        <f>+' Original Budget Template'!F136</f>
        <v>0</v>
      </c>
      <c r="G163" s="1421">
        <f>+F134</f>
        <v>0</v>
      </c>
      <c r="H163" s="136">
        <f>+F163-G163</f>
        <v>0</v>
      </c>
      <c r="I163" s="53"/>
      <c r="J163" s="54"/>
      <c r="K163" s="2"/>
      <c r="L163" s="2"/>
      <c r="M163" s="2"/>
      <c r="N163" s="2"/>
      <c r="O163" s="2"/>
      <c r="S163" s="2"/>
      <c r="T163" s="1"/>
      <c r="U163" s="13"/>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row>
    <row r="164" spans="1:53" x14ac:dyDescent="0.2">
      <c r="A164" s="116"/>
      <c r="B164" s="1"/>
      <c r="C164" s="45"/>
      <c r="D164" s="42"/>
      <c r="E164" s="43"/>
      <c r="F164" s="140"/>
      <c r="G164" s="140"/>
      <c r="H164" s="145"/>
      <c r="I164" s="53"/>
      <c r="J164" s="54"/>
      <c r="K164" s="2"/>
      <c r="L164" s="2"/>
      <c r="M164" s="2"/>
      <c r="N164" s="2"/>
      <c r="O164" s="2"/>
      <c r="S164" s="2"/>
      <c r="T164" s="1"/>
      <c r="U164" s="13"/>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row>
    <row r="165" spans="1:53" x14ac:dyDescent="0.2">
      <c r="A165" s="116"/>
      <c r="B165" s="1"/>
      <c r="C165" s="133" t="str">
        <f>' Original Budget Template'!C138</f>
        <v>Tranche Five</v>
      </c>
      <c r="D165" s="1"/>
      <c r="E165" s="1"/>
      <c r="F165" s="140"/>
      <c r="G165" s="140"/>
      <c r="H165" s="145"/>
      <c r="I165" s="53"/>
      <c r="J165" s="54"/>
      <c r="K165" s="2"/>
      <c r="L165" s="2"/>
      <c r="M165" s="2"/>
      <c r="N165" s="2"/>
      <c r="O165" s="2"/>
      <c r="S165" s="2"/>
      <c r="T165" s="1"/>
      <c r="U165" s="13"/>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row>
    <row r="166" spans="1:53" x14ac:dyDescent="0.2">
      <c r="A166" s="116"/>
      <c r="B166" s="1"/>
      <c r="C166" s="132" t="str">
        <f>' Original Budget Template'!C139</f>
        <v>Funding for 6 months</v>
      </c>
      <c r="D166" s="67" t="str">
        <f>' Original Budget Template'!D139</f>
        <v>Before</v>
      </c>
      <c r="E166" s="67">
        <f>' Original Budget Template'!E139</f>
        <v>1642</v>
      </c>
      <c r="F166" s="134">
        <f>+' Original Budget Template'!F139</f>
        <v>0</v>
      </c>
      <c r="G166" s="1421">
        <f>IF(SUM($K$120,$O$120,$W$120,$AI$120,$AR$120)&lt;SUM($G$153:$G165),0,SUM($K$120,$O$120,$W$120,$AI$120,$AR$120)-SUM($G$153:$G165))</f>
        <v>0</v>
      </c>
      <c r="H166" s="136">
        <f>+F166-G166</f>
        <v>0</v>
      </c>
      <c r="I166" s="53"/>
      <c r="J166" s="54"/>
      <c r="K166" s="2"/>
      <c r="L166" s="2"/>
      <c r="M166" s="2"/>
      <c r="N166" s="2"/>
      <c r="O166" s="2"/>
      <c r="S166" s="2"/>
      <c r="T166" s="1"/>
      <c r="U166" s="13"/>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row>
    <row r="167" spans="1:53" x14ac:dyDescent="0.2">
      <c r="A167" s="116"/>
      <c r="B167" s="1"/>
      <c r="C167" s="45"/>
      <c r="D167" s="42"/>
      <c r="E167" s="43"/>
      <c r="F167" s="140"/>
      <c r="G167" s="140"/>
      <c r="H167" s="145"/>
      <c r="I167" s="53"/>
      <c r="J167" s="54"/>
      <c r="K167" s="2"/>
      <c r="L167" s="2"/>
      <c r="M167" s="2"/>
      <c r="N167" s="2"/>
      <c r="O167" s="2"/>
      <c r="S167" s="2"/>
      <c r="T167" s="1"/>
      <c r="U167" s="13"/>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row>
    <row r="168" spans="1:53" ht="13.5" thickBot="1" x14ac:dyDescent="0.25">
      <c r="A168" s="116"/>
      <c r="B168" s="1"/>
      <c r="C168" s="1242" t="s">
        <v>107</v>
      </c>
      <c r="D168" s="41"/>
      <c r="E168" s="1"/>
      <c r="F168" s="146">
        <f>SUM(F154:F167)</f>
        <v>0</v>
      </c>
      <c r="G168" s="146">
        <f>SUM(G154:G167)</f>
        <v>0</v>
      </c>
      <c r="H168" s="147">
        <f>SUM(H154:H167)</f>
        <v>0</v>
      </c>
      <c r="I168" s="53"/>
      <c r="J168" s="54"/>
      <c r="K168" s="3"/>
      <c r="L168" s="3"/>
      <c r="M168" s="3"/>
      <c r="N168" s="3"/>
      <c r="O168" s="3"/>
      <c r="S168" s="3"/>
      <c r="T168" s="1"/>
      <c r="U168" s="1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row>
    <row r="169" spans="1:53" ht="13.5" thickTop="1" x14ac:dyDescent="0.2">
      <c r="A169" s="116"/>
      <c r="B169" s="1"/>
      <c r="C169" s="45"/>
      <c r="D169" s="1"/>
      <c r="E169" s="1"/>
      <c r="F169" s="1"/>
      <c r="G169" s="1"/>
      <c r="H169" s="123"/>
      <c r="I169" s="53"/>
      <c r="J169" s="54"/>
      <c r="K169" s="2"/>
      <c r="L169" s="2"/>
      <c r="M169" s="2"/>
      <c r="N169" s="2"/>
      <c r="O169" s="2"/>
      <c r="S169" s="2"/>
      <c r="T169" s="1"/>
      <c r="U169" s="13"/>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row>
    <row r="170" spans="1:53" ht="13.5" thickBot="1" x14ac:dyDescent="0.25">
      <c r="A170" s="124"/>
      <c r="B170" s="125"/>
      <c r="C170" s="1243"/>
      <c r="D170" s="125"/>
      <c r="E170" s="125"/>
      <c r="F170" s="125"/>
      <c r="G170" s="125"/>
      <c r="H170" s="126"/>
      <c r="I170" s="53"/>
      <c r="J170" s="54"/>
      <c r="K170" s="2"/>
      <c r="L170" s="2"/>
      <c r="M170" s="2"/>
      <c r="N170" s="2"/>
      <c r="O170" s="2"/>
      <c r="S170" s="2"/>
      <c r="T170" s="1"/>
      <c r="U170" s="13"/>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row>
    <row r="171" spans="1:53" x14ac:dyDescent="0.2">
      <c r="C171" s="45"/>
      <c r="D171" s="1"/>
      <c r="E171" s="1"/>
      <c r="F171" s="1"/>
      <c r="G171" s="1"/>
      <c r="H171" s="1"/>
      <c r="I171" s="53"/>
      <c r="J171" s="54"/>
      <c r="K171" s="2"/>
      <c r="L171" s="2"/>
      <c r="M171" s="2"/>
      <c r="N171" s="2"/>
      <c r="O171" s="2"/>
      <c r="S171" s="2"/>
      <c r="T171" s="13"/>
      <c r="U171" s="13"/>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row>
    <row r="172" spans="1:53" x14ac:dyDescent="0.2">
      <c r="C172" s="45"/>
      <c r="D172" s="1"/>
      <c r="E172" s="1"/>
      <c r="F172" s="1"/>
      <c r="G172" s="1"/>
      <c r="H172" s="1"/>
      <c r="I172" s="53"/>
      <c r="J172" s="54"/>
      <c r="K172" s="2"/>
      <c r="L172" s="2"/>
      <c r="M172" s="2"/>
      <c r="N172" s="2"/>
      <c r="O172" s="2"/>
      <c r="S172" s="2"/>
      <c r="T172" s="13"/>
      <c r="U172" s="13"/>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row>
    <row r="173" spans="1:53" ht="15" x14ac:dyDescent="0.25">
      <c r="A173" s="173" t="s">
        <v>126</v>
      </c>
      <c r="B173" s="173"/>
      <c r="C173" s="45"/>
      <c r="D173" s="1"/>
      <c r="E173" s="1"/>
      <c r="F173" s="1"/>
      <c r="G173" s="1"/>
      <c r="H173" s="1"/>
      <c r="I173" s="1"/>
      <c r="J173" s="2"/>
      <c r="K173" s="2"/>
      <c r="L173" s="2"/>
      <c r="M173" s="2"/>
      <c r="N173" s="2"/>
      <c r="O173" s="2"/>
      <c r="S173" s="2"/>
      <c r="T173" s="13"/>
      <c r="U173" s="13"/>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row>
    <row r="174" spans="1:53" ht="27" customHeight="1" x14ac:dyDescent="0.2">
      <c r="A174" s="1457" t="s">
        <v>124</v>
      </c>
      <c r="B174" s="1457"/>
      <c r="C174" s="1457"/>
      <c r="D174" s="1457"/>
      <c r="E174" s="1457"/>
      <c r="F174" s="1457"/>
      <c r="G174" s="1457"/>
      <c r="H174" s="1457"/>
      <c r="I174" s="1457"/>
      <c r="J174" s="1457"/>
      <c r="K174" s="1457"/>
      <c r="L174" s="1457"/>
      <c r="M174" s="1457"/>
      <c r="N174" s="2"/>
      <c r="O174" s="2"/>
      <c r="S174" s="2"/>
      <c r="T174" s="13"/>
      <c r="U174" s="13"/>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row>
    <row r="175" spans="1:53" x14ac:dyDescent="0.2">
      <c r="A175" s="184"/>
      <c r="B175" s="184"/>
      <c r="C175" s="184"/>
      <c r="D175" s="184"/>
      <c r="E175" s="184"/>
      <c r="F175" s="184"/>
      <c r="G175" s="184"/>
      <c r="H175" s="184"/>
      <c r="I175" s="184"/>
      <c r="J175" s="184"/>
      <c r="K175" s="184"/>
      <c r="L175" s="184"/>
      <c r="M175" s="184"/>
      <c r="N175" s="2"/>
      <c r="O175" s="2"/>
      <c r="S175" s="2"/>
      <c r="T175" s="13"/>
      <c r="U175" s="13"/>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row>
    <row r="176" spans="1:53" ht="13.5" thickBot="1" x14ac:dyDescent="0.25">
      <c r="A176" s="111"/>
      <c r="B176" s="111"/>
      <c r="L176" s="184"/>
      <c r="M176" s="184"/>
      <c r="P176" s="2"/>
      <c r="Q176" s="58"/>
      <c r="R176" s="2"/>
    </row>
    <row r="177" spans="1:30" ht="24" customHeight="1" thickTop="1" thickBot="1" x14ac:dyDescent="0.25">
      <c r="A177" s="1501" t="s">
        <v>89</v>
      </c>
      <c r="B177" s="1289"/>
      <c r="C177" s="1489" t="s">
        <v>87</v>
      </c>
      <c r="D177" s="1489" t="s">
        <v>81</v>
      </c>
      <c r="E177" s="1489" t="s">
        <v>82</v>
      </c>
      <c r="F177" s="1555" t="s">
        <v>125</v>
      </c>
      <c r="G177" s="1557" t="s">
        <v>61</v>
      </c>
      <c r="H177" s="1558"/>
      <c r="I177" s="1558"/>
      <c r="J177" s="1558"/>
      <c r="K177" s="1559"/>
      <c r="L177" s="184"/>
      <c r="M177" s="184"/>
      <c r="O177" s="59"/>
      <c r="P177" s="2"/>
      <c r="R177" s="2"/>
      <c r="S177" s="16"/>
      <c r="T177"/>
      <c r="U177"/>
    </row>
    <row r="178" spans="1:30" ht="35.25" customHeight="1" thickTop="1" thickBot="1" x14ac:dyDescent="0.25">
      <c r="A178" s="1553"/>
      <c r="B178" s="1319"/>
      <c r="C178" s="1554"/>
      <c r="D178" s="1554"/>
      <c r="E178" s="1554"/>
      <c r="F178" s="1556"/>
      <c r="G178" s="325" t="s">
        <v>57</v>
      </c>
      <c r="H178" s="120" t="s">
        <v>58</v>
      </c>
      <c r="I178" s="120" t="s">
        <v>59</v>
      </c>
      <c r="J178" s="120" t="s">
        <v>91</v>
      </c>
      <c r="K178" s="121" t="s">
        <v>92</v>
      </c>
      <c r="L178" s="184"/>
      <c r="M178" s="184"/>
      <c r="O178" s="1397"/>
      <c r="P178" s="1398"/>
      <c r="Q178" s="1399"/>
      <c r="R178" s="1398"/>
      <c r="S178" s="1400"/>
      <c r="U178" s="1397"/>
      <c r="V178" s="1410"/>
      <c r="W178" s="1410"/>
      <c r="X178" s="1410"/>
      <c r="Y178" s="1410"/>
      <c r="Z178" s="1410"/>
      <c r="AA178" s="1410"/>
      <c r="AB178" s="1410"/>
      <c r="AC178" s="1411"/>
      <c r="AD178" s="1400"/>
    </row>
    <row r="179" spans="1:30" ht="26.25" customHeight="1" thickTop="1" x14ac:dyDescent="0.2">
      <c r="A179" s="33"/>
      <c r="B179" s="1"/>
      <c r="C179" s="45" t="s">
        <v>56</v>
      </c>
      <c r="D179" s="1"/>
      <c r="E179" s="1"/>
      <c r="F179" s="166" t="s">
        <v>56</v>
      </c>
      <c r="G179" s="44"/>
      <c r="H179" s="44"/>
      <c r="I179" s="44"/>
      <c r="J179" s="44"/>
      <c r="K179" s="44"/>
      <c r="L179" s="184"/>
      <c r="M179" s="184"/>
      <c r="O179" s="1401"/>
      <c r="P179" s="1395"/>
      <c r="Q179" s="1396" t="s">
        <v>400</v>
      </c>
      <c r="R179" s="2"/>
      <c r="S179" s="1402"/>
      <c r="U179" s="1401"/>
      <c r="V179" s="1419" t="s">
        <v>412</v>
      </c>
      <c r="W179" s="1"/>
      <c r="X179" s="1"/>
      <c r="Y179" s="1"/>
      <c r="Z179" s="1"/>
      <c r="AA179" s="1"/>
      <c r="AB179" s="1"/>
      <c r="AC179" s="240"/>
      <c r="AD179" s="1402"/>
    </row>
    <row r="180" spans="1:30" ht="24.75" customHeight="1" x14ac:dyDescent="0.2">
      <c r="A180" s="33"/>
      <c r="B180" s="1"/>
      <c r="C180" s="45"/>
      <c r="D180" s="43"/>
      <c r="E180" s="43"/>
      <c r="F180" s="148"/>
      <c r="G180" s="148"/>
      <c r="H180" s="148"/>
      <c r="I180" s="148"/>
      <c r="J180" s="148"/>
      <c r="K180" s="148"/>
      <c r="L180" s="184"/>
      <c r="M180" s="184"/>
      <c r="O180" s="1401"/>
      <c r="P180" s="1"/>
      <c r="Q180" s="58"/>
      <c r="R180" s="1"/>
      <c r="S180" s="1402"/>
      <c r="U180" s="1401"/>
      <c r="V180" s="240"/>
      <c r="W180" s="1"/>
      <c r="X180" s="1"/>
      <c r="Y180" s="1"/>
      <c r="Z180" s="1"/>
      <c r="AA180" s="1"/>
      <c r="AB180" s="1"/>
      <c r="AC180" s="240"/>
      <c r="AD180" s="1402"/>
    </row>
    <row r="181" spans="1:30" x14ac:dyDescent="0.2">
      <c r="A181" s="33">
        <f>+A13</f>
        <v>1</v>
      </c>
      <c r="B181" s="1"/>
      <c r="C181" s="45" t="str">
        <f>+C13</f>
        <v>Description (Output 1)</v>
      </c>
      <c r="D181" s="43">
        <f>+D13</f>
        <v>0</v>
      </c>
      <c r="E181" s="43">
        <f>+E13</f>
        <v>0</v>
      </c>
      <c r="F181" s="166"/>
      <c r="G181" s="148"/>
      <c r="H181" s="148"/>
      <c r="I181" s="148"/>
      <c r="J181" s="148"/>
      <c r="K181" s="148"/>
      <c r="L181" s="184"/>
      <c r="M181" s="184"/>
      <c r="O181" s="1401"/>
      <c r="P181" s="967"/>
      <c r="Q181" s="1381" t="s">
        <v>389</v>
      </c>
      <c r="R181" s="968"/>
      <c r="S181" s="1402"/>
      <c r="U181" s="1401"/>
      <c r="V181" s="1"/>
      <c r="W181" s="1"/>
      <c r="X181" s="242"/>
      <c r="Y181" s="1418" t="s">
        <v>402</v>
      </c>
      <c r="Z181" s="242"/>
      <c r="AA181" s="242"/>
      <c r="AB181" s="242" t="s">
        <v>405</v>
      </c>
      <c r="AC181" s="242"/>
      <c r="AD181" s="1402"/>
    </row>
    <row r="182" spans="1:30" x14ac:dyDescent="0.2">
      <c r="A182" s="33"/>
      <c r="B182" s="1"/>
      <c r="C182" s="45" t="s">
        <v>120</v>
      </c>
      <c r="D182" s="43"/>
      <c r="E182" s="43"/>
      <c r="F182" s="148">
        <f>SUM(G182:K182)</f>
        <v>0</v>
      </c>
      <c r="G182" s="148">
        <f>' Original Budget Template'!G153</f>
        <v>0</v>
      </c>
      <c r="H182" s="148">
        <f>' Original Budget Template'!H153</f>
        <v>0</v>
      </c>
      <c r="I182" s="148">
        <f>' Original Budget Template'!I153</f>
        <v>0</v>
      </c>
      <c r="J182" s="148">
        <f>' Original Budget Template'!J153</f>
        <v>0</v>
      </c>
      <c r="K182" s="148">
        <f>' Original Budget Template'!K153</f>
        <v>0</v>
      </c>
      <c r="L182" s="184"/>
      <c r="M182" s="184"/>
      <c r="O182" s="1401"/>
      <c r="P182" s="969"/>
      <c r="Q182" s="956" t="s">
        <v>293</v>
      </c>
      <c r="R182" s="970">
        <f>+F125</f>
        <v>0</v>
      </c>
      <c r="S182" s="1402"/>
      <c r="U182" s="1401"/>
      <c r="V182" s="1"/>
      <c r="W182" s="1"/>
      <c r="X182" s="242" t="s">
        <v>401</v>
      </c>
      <c r="Y182" s="242" t="s">
        <v>403</v>
      </c>
      <c r="Z182" s="242" t="s">
        <v>404</v>
      </c>
      <c r="AA182" s="242" t="s">
        <v>411</v>
      </c>
      <c r="AB182" s="242" t="s">
        <v>403</v>
      </c>
      <c r="AC182" s="242" t="s">
        <v>404</v>
      </c>
      <c r="AD182" s="1402"/>
    </row>
    <row r="183" spans="1:30" x14ac:dyDescent="0.2">
      <c r="A183" s="33"/>
      <c r="B183" s="1"/>
      <c r="C183" s="45" t="s">
        <v>121</v>
      </c>
      <c r="D183" s="43"/>
      <c r="E183" s="43"/>
      <c r="F183" s="148">
        <f>SUM(G183:K183)</f>
        <v>0</v>
      </c>
      <c r="G183" s="718">
        <f>IF(ISERROR(SUMIF($B$13:$B$19,1,$K$13:$K$19)/$AA$3),0,(SUMIF($B$13:$B$19,1,$K$13:$K$19)/$AA$3))+IF(ISERROR(SUMIF($B$13:$B$19,2,$K$13:$K$19)/$AA$5),0,(SUMIF($B$13:$B$19,2,$K$13:$K$19)/$AA$5))</f>
        <v>0</v>
      </c>
      <c r="H183" s="718">
        <f>IF(ISERROR(SUMIF($B$13:$B$19,1,$O$13:$O$19)/$AA$3),0,(SUMIF($B$13:$B$19,1,$O$13:$O$19)/$AA$3))+IF(ISERROR(SUMIF($B$13:$B$19,2,$O$13:$O$19)/$AA$5),0,(SUMIF($B$13:$B$19,2,$O$13:$O$19)/$AA$5))</f>
        <v>0</v>
      </c>
      <c r="I183" s="718">
        <f>IF(ISERROR(SUMIF($B$13:$B$19,1,$W$13:$W$19)/$AA$3),0,(SUMIF($B$13:$B$19,1,$W$13:$W$19)/$AA$3))+IF(ISERROR(SUMIF($B$13:$B$19,2,$W$13:$W$19)/$AA$5),0,(SUMIF($B$13:$B$19,2,$W$13:$W$19)/$AA$5))</f>
        <v>0</v>
      </c>
      <c r="J183" s="718">
        <f>IF(ISERROR(SUMIF($B$13:$B$19,1,$AI$13:$AI$19)/$AA$3),0,(SUMIF($B$13:$B$19,1,$AI$13:$AI$19)/$AA$3))+IF(ISERROR(SUMIF($B$13:$B$19,2,$AI$13:$AI$19)/$AA$5),0,(SUMIF($B$13:$B$19,2,$AI$13:$AI$19)/$AA$5))</f>
        <v>0</v>
      </c>
      <c r="K183" s="718">
        <f>IF(ISERROR(SUMIF($B$13:$B$19,1,$AR$13:$AR$19)/$AA$3),0,(SUMIF($B$13:$B$19,1,$AR$13:$AR$19)/$AA$3))+IF(ISERROR(SUMIF($B$13:$B$19,2,$AR$13:$AR$19)/$AA$5),0,(SUMIF($B$13:$B$19,2,$AR$13:$AR$19)/$AA$5))</f>
        <v>0</v>
      </c>
      <c r="L183" s="184"/>
      <c r="M183" s="184"/>
      <c r="O183" s="1401"/>
      <c r="P183" s="969"/>
      <c r="Q183" s="957" t="s">
        <v>294</v>
      </c>
      <c r="R183" s="970">
        <f>+K108+O108+W108</f>
        <v>0</v>
      </c>
      <c r="S183" s="1402"/>
      <c r="U183" s="1401"/>
      <c r="V183" s="1" t="s">
        <v>406</v>
      </c>
      <c r="W183" s="1"/>
      <c r="X183" s="1412">
        <f>+K86+O86+W86</f>
        <v>0</v>
      </c>
      <c r="Y183" s="1412">
        <f>+J86+N86+R86</f>
        <v>0</v>
      </c>
      <c r="Z183" s="1412">
        <f>+X183-Y183</f>
        <v>0</v>
      </c>
      <c r="AA183" s="1412">
        <f>+I86</f>
        <v>0</v>
      </c>
      <c r="AB183" s="1412">
        <f>+H86</f>
        <v>0</v>
      </c>
      <c r="AC183" s="1412">
        <f>+AA183-AB183</f>
        <v>0</v>
      </c>
      <c r="AD183" s="1402"/>
    </row>
    <row r="184" spans="1:30" x14ac:dyDescent="0.2">
      <c r="A184" s="33"/>
      <c r="B184" s="1"/>
      <c r="C184" s="1244" t="s">
        <v>122</v>
      </c>
      <c r="D184" s="43"/>
      <c r="E184" s="43"/>
      <c r="F184" s="148">
        <f t="shared" ref="F184:K184" si="21">+F183-F182</f>
        <v>0</v>
      </c>
      <c r="G184" s="149">
        <f t="shared" si="21"/>
        <v>0</v>
      </c>
      <c r="H184" s="149">
        <f t="shared" si="21"/>
        <v>0</v>
      </c>
      <c r="I184" s="149">
        <f t="shared" si="21"/>
        <v>0</v>
      </c>
      <c r="J184" s="149">
        <f t="shared" si="21"/>
        <v>0</v>
      </c>
      <c r="K184" s="149">
        <f t="shared" si="21"/>
        <v>0</v>
      </c>
      <c r="L184" s="184"/>
      <c r="M184" s="184"/>
      <c r="O184" s="1401"/>
      <c r="P184" s="969"/>
      <c r="Q184" s="958" t="s">
        <v>295</v>
      </c>
      <c r="R184" s="970">
        <f>-F126</f>
        <v>0</v>
      </c>
      <c r="S184" s="1402"/>
      <c r="U184" s="1401"/>
      <c r="V184" s="1" t="s">
        <v>407</v>
      </c>
      <c r="W184" s="1"/>
      <c r="X184" s="1412">
        <f>+K98+O98+W98</f>
        <v>0</v>
      </c>
      <c r="Y184" s="1412">
        <f>+J98+N98+R98</f>
        <v>0</v>
      </c>
      <c r="Z184" s="1412">
        <f>+X184-Y184</f>
        <v>0</v>
      </c>
      <c r="AA184" s="1412">
        <f>+I98</f>
        <v>0</v>
      </c>
      <c r="AB184" s="1412">
        <f>+H98</f>
        <v>0</v>
      </c>
      <c r="AC184" s="1412">
        <f>+AA184-AB184</f>
        <v>0</v>
      </c>
      <c r="AD184" s="1402"/>
    </row>
    <row r="185" spans="1:30" x14ac:dyDescent="0.2">
      <c r="A185" s="33"/>
      <c r="B185" s="1"/>
      <c r="C185" s="1244" t="s">
        <v>123</v>
      </c>
      <c r="D185" s="43"/>
      <c r="E185" s="43"/>
      <c r="F185" s="171">
        <f t="shared" ref="F185:K185" si="22">IF(F182=0,0,F184/F182)</f>
        <v>0</v>
      </c>
      <c r="G185" s="1352">
        <f t="shared" si="22"/>
        <v>0</v>
      </c>
      <c r="H185" s="1352">
        <f t="shared" si="22"/>
        <v>0</v>
      </c>
      <c r="I185" s="1352">
        <f t="shared" si="22"/>
        <v>0</v>
      </c>
      <c r="J185" s="1352">
        <f t="shared" si="22"/>
        <v>0</v>
      </c>
      <c r="K185" s="1352">
        <f t="shared" si="22"/>
        <v>0</v>
      </c>
      <c r="L185" s="184"/>
      <c r="M185" s="184"/>
      <c r="O185" s="1401"/>
      <c r="P185" s="1378"/>
      <c r="Q185" s="1379" t="s">
        <v>296</v>
      </c>
      <c r="R185" s="1380">
        <f>K127</f>
        <v>0</v>
      </c>
      <c r="S185" s="1402"/>
      <c r="U185" s="1401"/>
      <c r="V185" s="1413" t="s">
        <v>408</v>
      </c>
      <c r="W185" s="156"/>
      <c r="X185" s="1414">
        <f>+K108+O108+W108</f>
        <v>0</v>
      </c>
      <c r="Y185" s="1412">
        <f>+J108+N108+R108</f>
        <v>0</v>
      </c>
      <c r="Z185" s="1412">
        <f>+X185-Y185</f>
        <v>0</v>
      </c>
      <c r="AA185" s="1412">
        <f>+I108</f>
        <v>0</v>
      </c>
      <c r="AB185" s="1412">
        <f>+H108</f>
        <v>0</v>
      </c>
      <c r="AC185" s="1412">
        <f>+AA185-AB185</f>
        <v>0</v>
      </c>
      <c r="AD185" s="1402"/>
    </row>
    <row r="186" spans="1:30" x14ac:dyDescent="0.2">
      <c r="A186" s="33"/>
      <c r="B186" s="1"/>
      <c r="C186" s="45"/>
      <c r="D186" s="43"/>
      <c r="E186" s="43"/>
      <c r="F186" s="148"/>
      <c r="G186" s="149"/>
      <c r="H186" s="149"/>
      <c r="I186" s="149"/>
      <c r="J186" s="149"/>
      <c r="K186" s="149"/>
      <c r="L186" s="184"/>
      <c r="M186" s="184"/>
      <c r="O186" s="1401"/>
      <c r="P186" s="969"/>
      <c r="Q186" s="959" t="s">
        <v>297</v>
      </c>
      <c r="R186" s="971">
        <f>+R182-R183+R184-R185</f>
        <v>0</v>
      </c>
      <c r="S186" s="1402"/>
      <c r="U186" s="1401"/>
      <c r="V186" s="156" t="s">
        <v>409</v>
      </c>
      <c r="W186" s="156"/>
      <c r="X186" s="1415">
        <f t="shared" ref="X186:AC186" si="23">SUM(X183:X185)</f>
        <v>0</v>
      </c>
      <c r="Y186" s="1415">
        <f t="shared" si="23"/>
        <v>0</v>
      </c>
      <c r="Z186" s="1415">
        <f t="shared" si="23"/>
        <v>0</v>
      </c>
      <c r="AA186" s="1415">
        <f t="shared" si="23"/>
        <v>0</v>
      </c>
      <c r="AB186" s="1415">
        <f t="shared" si="23"/>
        <v>0</v>
      </c>
      <c r="AC186" s="1415">
        <f t="shared" si="23"/>
        <v>0</v>
      </c>
      <c r="AD186" s="1402"/>
    </row>
    <row r="187" spans="1:30" x14ac:dyDescent="0.2">
      <c r="A187" s="33">
        <f>+A20</f>
        <v>2</v>
      </c>
      <c r="B187" s="1"/>
      <c r="C187" s="45" t="str">
        <f>+C20</f>
        <v>Description (Output 2)</v>
      </c>
      <c r="D187" s="43">
        <f>+D20</f>
        <v>0</v>
      </c>
      <c r="E187" s="43">
        <f>+E20</f>
        <v>0</v>
      </c>
      <c r="F187" s="148"/>
      <c r="G187" s="149"/>
      <c r="H187" s="149"/>
      <c r="I187" s="149"/>
      <c r="J187" s="149"/>
      <c r="K187" s="149"/>
      <c r="L187" s="184"/>
      <c r="M187" s="184"/>
      <c r="O187" s="1401"/>
      <c r="P187" s="969" t="s">
        <v>390</v>
      </c>
      <c r="Q187" s="959"/>
      <c r="R187" s="971"/>
      <c r="S187" s="1402"/>
      <c r="U187" s="1401"/>
      <c r="V187" s="1413" t="s">
        <v>208</v>
      </c>
      <c r="W187" s="1"/>
      <c r="X187" s="1412">
        <f>+K118+O118+W118</f>
        <v>0</v>
      </c>
      <c r="Y187" s="1412">
        <f>+J118+N118+R118</f>
        <v>0</v>
      </c>
      <c r="Z187" s="1412">
        <f>+X187-Y187</f>
        <v>0</v>
      </c>
      <c r="AA187" s="1412">
        <f>+I118</f>
        <v>0</v>
      </c>
      <c r="AB187" s="1412">
        <f>+H118</f>
        <v>0</v>
      </c>
      <c r="AC187" s="1412">
        <f>+AA187-AB187</f>
        <v>0</v>
      </c>
      <c r="AD187" s="1402"/>
    </row>
    <row r="188" spans="1:30" x14ac:dyDescent="0.2">
      <c r="A188" s="33"/>
      <c r="B188" s="1"/>
      <c r="C188" s="45" t="s">
        <v>120</v>
      </c>
      <c r="D188" s="43"/>
      <c r="E188" s="43"/>
      <c r="F188" s="148">
        <f>SUM(G188:K188)</f>
        <v>0</v>
      </c>
      <c r="G188" s="149">
        <f>' Original Budget Template'!G155</f>
        <v>0</v>
      </c>
      <c r="H188" s="149">
        <f>' Original Budget Template'!H155</f>
        <v>0</v>
      </c>
      <c r="I188" s="149">
        <f>' Original Budget Template'!I155</f>
        <v>0</v>
      </c>
      <c r="J188" s="149">
        <f>' Original Budget Template'!J155</f>
        <v>0</v>
      </c>
      <c r="K188" s="149">
        <f>' Original Budget Template'!K155</f>
        <v>0</v>
      </c>
      <c r="L188" s="184"/>
      <c r="M188" s="184"/>
      <c r="O188" s="1401"/>
      <c r="P188" s="969"/>
      <c r="Q188" s="960" t="s">
        <v>298</v>
      </c>
      <c r="R188" s="970">
        <f>+$K$84+$O$84+$W$84+$K$96+$O$96+$W$96</f>
        <v>0</v>
      </c>
      <c r="S188" s="1402"/>
      <c r="U188" s="1401"/>
      <c r="V188" s="156" t="s">
        <v>410</v>
      </c>
      <c r="W188" s="156"/>
      <c r="X188" s="1415">
        <f t="shared" ref="X188:AC188" si="24">X186-X187</f>
        <v>0</v>
      </c>
      <c r="Y188" s="1415">
        <f t="shared" si="24"/>
        <v>0</v>
      </c>
      <c r="Z188" s="1415">
        <f t="shared" si="24"/>
        <v>0</v>
      </c>
      <c r="AA188" s="1415">
        <f t="shared" si="24"/>
        <v>0</v>
      </c>
      <c r="AB188" s="1415">
        <f t="shared" si="24"/>
        <v>0</v>
      </c>
      <c r="AC188" s="1415">
        <f t="shared" si="24"/>
        <v>0</v>
      </c>
      <c r="AD188" s="1402"/>
    </row>
    <row r="189" spans="1:30" x14ac:dyDescent="0.2">
      <c r="A189" s="33"/>
      <c r="B189" s="1"/>
      <c r="C189" s="45" t="s">
        <v>121</v>
      </c>
      <c r="D189" s="43"/>
      <c r="E189" s="43"/>
      <c r="F189" s="148">
        <f>SUM(G189:K189)</f>
        <v>0</v>
      </c>
      <c r="G189" s="718">
        <f>IF(ISERROR(SUMIF($B$20:$B$26,1,$K$20:$K$26)/$AA$3),0,(SUMIF($B$20:$B$26,1,$K$20:$K$26)/$AA$3))+IF(ISERROR(SUMIF($B$20:$B$26,2,$K$20:$K$26)/$AA$5),0,(SUMIF($B$20:$B$26,2,$K$20:$K$26)/$AA$5))</f>
        <v>0</v>
      </c>
      <c r="H189" s="718">
        <f>IF(ISERROR(SUMIF($B$20:$B$26,1,$O$20:$O$26)/$AA$3),0,(SUMIF($B$20:$B$26,1,$O$20:$O$26)/$AA$3))+IF(ISERROR(SUMIF($B$20:$B$26,2,$O$20:$O$26)/$AA$5),0,(SUMIF($B$20:$B$26,2,$O$20:$O$26)/$AA$5))</f>
        <v>0</v>
      </c>
      <c r="I189" s="718">
        <f>IF(ISERROR(SUMIF($B$20:$B$26,1,$W$20:$W$26)/$AA$3),0,(SUMIF($B$20:$B$26,1,$W$20:$W$26)/$AA$3))+IF(ISERROR(SUMIF($B$20:$B$26,2,$W$20:$W$26)/$AA$5),0,(SUMIF($B$20:$B$26,2,$W$20:$W$26)/$AA$5))</f>
        <v>0</v>
      </c>
      <c r="J189" s="718">
        <f>IF(ISERROR(SUMIF($B$20:$B$26,1,$AI$20:$AI$26)/$AA$3),0,(SUMIF($B$20:$B$26,1,$AI$20:$AI$26)/$AA$3))+IF(ISERROR(SUMIF($B$20:$B$26,2,$AI$20:$AI$26)/$AA$5),0,(SUMIF($B$20:$B$26,2,$AI$20:$AI$26)/$AA$5))</f>
        <v>0</v>
      </c>
      <c r="K189" s="718">
        <f>IF(ISERROR(SUMIF($B$20:$B$26,1,$AR$20:$AR$26)/$AA$3),0,(SUMIF($B$20:$B$26,1,$AR$20:$AR$26)/$AA$3))+IF(ISERROR(SUMIF($B$20:$B$26,2,$AR$20:$AR$26)/$AA$5),0,(SUMIF($B$20:$B$26,2,$AR$20:$AR$26)/$AA$5))</f>
        <v>0</v>
      </c>
      <c r="L189" s="184"/>
      <c r="M189" s="184"/>
      <c r="O189" s="1401"/>
      <c r="P189" s="1378"/>
      <c r="Q189" s="1379" t="s">
        <v>299</v>
      </c>
      <c r="R189" s="1380">
        <f>+K128</f>
        <v>0</v>
      </c>
      <c r="S189" s="1402"/>
      <c r="U189" s="1404"/>
      <c r="V189" s="1406"/>
      <c r="W189" s="1406"/>
      <c r="X189" s="1416"/>
      <c r="Y189" s="1416"/>
      <c r="Z189" s="1416"/>
      <c r="AA189" s="1416"/>
      <c r="AB189" s="1416"/>
      <c r="AC189" s="1417"/>
      <c r="AD189" s="1407"/>
    </row>
    <row r="190" spans="1:30" x14ac:dyDescent="0.2">
      <c r="A190" s="33"/>
      <c r="B190" s="1"/>
      <c r="C190" s="1244" t="s">
        <v>122</v>
      </c>
      <c r="D190" s="43"/>
      <c r="E190" s="43"/>
      <c r="F190" s="148">
        <f t="shared" ref="F190:K190" si="25">+F189-F188</f>
        <v>0</v>
      </c>
      <c r="G190" s="149">
        <f t="shared" si="25"/>
        <v>0</v>
      </c>
      <c r="H190" s="149">
        <f t="shared" si="25"/>
        <v>0</v>
      </c>
      <c r="I190" s="149">
        <f t="shared" si="25"/>
        <v>0</v>
      </c>
      <c r="J190" s="149">
        <f t="shared" si="25"/>
        <v>0</v>
      </c>
      <c r="K190" s="149">
        <f t="shared" si="25"/>
        <v>0</v>
      </c>
      <c r="L190" s="184"/>
      <c r="M190" s="184"/>
      <c r="O190" s="1401"/>
      <c r="P190" s="1382" t="s">
        <v>391</v>
      </c>
      <c r="Q190" s="959"/>
      <c r="R190" s="971"/>
      <c r="S190" s="1402"/>
    </row>
    <row r="191" spans="1:30" x14ac:dyDescent="0.2">
      <c r="A191" s="33"/>
      <c r="B191" s="1"/>
      <c r="C191" s="1244" t="s">
        <v>123</v>
      </c>
      <c r="D191" s="43"/>
      <c r="E191" s="43"/>
      <c r="F191" s="171">
        <f t="shared" ref="F191:K191" si="26">IF(F188=0,0,F190/F188)</f>
        <v>0</v>
      </c>
      <c r="G191" s="1352">
        <f t="shared" si="26"/>
        <v>0</v>
      </c>
      <c r="H191" s="1352">
        <f t="shared" si="26"/>
        <v>0</v>
      </c>
      <c r="I191" s="1352">
        <f t="shared" si="26"/>
        <v>0</v>
      </c>
      <c r="J191" s="1352">
        <f t="shared" si="26"/>
        <v>0</v>
      </c>
      <c r="K191" s="1352">
        <f t="shared" si="26"/>
        <v>0</v>
      </c>
      <c r="L191" s="184"/>
      <c r="M191" s="184"/>
      <c r="O191" s="1401"/>
      <c r="P191" s="969"/>
      <c r="Q191" s="960" t="s">
        <v>298</v>
      </c>
      <c r="R191" s="970">
        <f>+$K$84+$O$84+$W$85+$K$97+$O$97+$W$97</f>
        <v>0</v>
      </c>
      <c r="S191" s="1402"/>
    </row>
    <row r="192" spans="1:30" x14ac:dyDescent="0.2">
      <c r="A192" s="33"/>
      <c r="B192" s="1"/>
      <c r="C192" s="45"/>
      <c r="D192" s="43"/>
      <c r="E192" s="43"/>
      <c r="F192" s="148"/>
      <c r="G192" s="149"/>
      <c r="H192" s="149"/>
      <c r="I192" s="149"/>
      <c r="J192" s="149"/>
      <c r="K192" s="149"/>
      <c r="L192" s="184"/>
      <c r="M192" s="184"/>
      <c r="O192" s="1401"/>
      <c r="P192" s="1378"/>
      <c r="Q192" s="1379" t="s">
        <v>299</v>
      </c>
      <c r="R192" s="1380">
        <f>+K129</f>
        <v>0</v>
      </c>
      <c r="S192" s="1402"/>
    </row>
    <row r="193" spans="1:19" x14ac:dyDescent="0.2">
      <c r="A193" s="33">
        <f>+A27</f>
        <v>3</v>
      </c>
      <c r="B193" s="1"/>
      <c r="C193" s="45" t="str">
        <f>+C27</f>
        <v>Description (Output 3)</v>
      </c>
      <c r="D193" s="43">
        <f>+D27</f>
        <v>0</v>
      </c>
      <c r="E193" s="43">
        <f>+E27</f>
        <v>0</v>
      </c>
      <c r="F193" s="148"/>
      <c r="G193" s="149"/>
      <c r="H193" s="149"/>
      <c r="I193" s="149"/>
      <c r="J193" s="149"/>
      <c r="K193" s="149"/>
      <c r="L193" s="184"/>
      <c r="M193" s="184"/>
      <c r="O193" s="1401"/>
      <c r="P193" s="972"/>
      <c r="Q193" s="973" t="s">
        <v>392</v>
      </c>
      <c r="R193" s="974" t="e">
        <f>SUM(R188:R192)/R186</f>
        <v>#DIV/0!</v>
      </c>
      <c r="S193" s="1402"/>
    </row>
    <row r="194" spans="1:19" x14ac:dyDescent="0.2">
      <c r="A194" s="33"/>
      <c r="B194" s="1"/>
      <c r="C194" s="45" t="s">
        <v>120</v>
      </c>
      <c r="D194" s="43"/>
      <c r="E194" s="43"/>
      <c r="F194" s="148">
        <f>SUM(G194:K194)</f>
        <v>0</v>
      </c>
      <c r="G194" s="149">
        <f>' Original Budget Template'!G157</f>
        <v>0</v>
      </c>
      <c r="H194" s="149">
        <f>' Original Budget Template'!H157</f>
        <v>0</v>
      </c>
      <c r="I194" s="149">
        <f>' Original Budget Template'!I157</f>
        <v>0</v>
      </c>
      <c r="J194" s="149">
        <f>' Original Budget Template'!J157</f>
        <v>0</v>
      </c>
      <c r="K194" s="149">
        <f>' Original Budget Template'!K157</f>
        <v>0</v>
      </c>
      <c r="L194" s="184"/>
      <c r="M194" s="184"/>
      <c r="O194" s="1401"/>
      <c r="P194" s="47"/>
      <c r="Q194" s="74"/>
      <c r="R194" s="47"/>
      <c r="S194" s="1402"/>
    </row>
    <row r="195" spans="1:19" x14ac:dyDescent="0.2">
      <c r="A195" s="33"/>
      <c r="B195" s="1"/>
      <c r="C195" s="45" t="s">
        <v>121</v>
      </c>
      <c r="D195" s="43"/>
      <c r="E195" s="43"/>
      <c r="F195" s="148">
        <f>SUM(G195:K195)</f>
        <v>0</v>
      </c>
      <c r="G195" s="718">
        <f>IF(ISERROR(SUMIF($B$27:$B$33,1,$K$27:$K$33)/$AA$3),0,(SUMIF($B$27:$B$33,1,$K$27:$K$33)/$AA$3))+IF(ISERROR(SUMIF($B$27:$B$33,2,$K$27:$K$33)/$AA$5),0,(SUMIF($B$27:$B$33,2,$K$27:$K$33)/$AA$5))</f>
        <v>0</v>
      </c>
      <c r="H195" s="718">
        <f>IF(ISERROR(SUMIF($B$27:$B$33,1,$O$27:$AA$33)/$AA$3),0,(SUMIF($B$27:$B$33,1,$O$27:$AA$33)/$AA$3))+IF(ISERROR(SUMIF($B$27:$B$33,2,$O$27:$AA$33)/$AA$5),0,(SUMIF($B$27:$B$33,2,$O$27:$AA$33)/$AA$5))</f>
        <v>0</v>
      </c>
      <c r="I195" s="718">
        <f>IF(ISERROR(SUMIF($B$27:$B$33,1,$W$27:$W$33)/$AA$3),0,(SUMIF($B$27:$B$33,1,$W$27:$W$33)/$AA$3))+IF(ISERROR(SUMIF($B$27:$B$33,2,$W$27:$W$33)/$AA$5),0,(SUMIF($B$27:$B$33,2,$W$27:$W$33)/$AA$5))</f>
        <v>0</v>
      </c>
      <c r="J195" s="718">
        <f>IF(ISERROR(SUMIF($B$27:$B$33,1,$AI$27:$AI$33)/$AA$3),0,(SUMIF($B$27:$B$33,1,$AI$27:$AI$33)/$AA$3))+IF(ISERROR(SUMIF($B$27:$B$33,2,$AI$27:$AI$33)/$AA$5),0,(SUMIF($B$27:$B$33,2,$AI$27:$AI$33)/$AA$5))</f>
        <v>0</v>
      </c>
      <c r="K195" s="718">
        <f>IF(ISERROR(SUMIF($B$27:$B$33,1,$AR$27:$AR$33)/$AA$3),0,(SUMIF($B$27:$B$33,1,$AR$27:$AR$33)/$AA$3))+IF(ISERROR(SUMIF($B$27:$B$33,2,$AR$27:$AR$33)/$AA$5),0,(SUMIF($B$27:$B$33,2,$AR$27:$AR$33)/$AA$5))</f>
        <v>0</v>
      </c>
      <c r="L195" s="184"/>
      <c r="M195" s="184"/>
      <c r="O195" s="1401"/>
      <c r="P195" s="967" t="s">
        <v>393</v>
      </c>
      <c r="Q195" s="1393"/>
      <c r="R195" s="968"/>
      <c r="S195" s="1402"/>
    </row>
    <row r="196" spans="1:19" x14ac:dyDescent="0.2">
      <c r="A196" s="33"/>
      <c r="B196" s="1"/>
      <c r="C196" s="1244" t="s">
        <v>122</v>
      </c>
      <c r="D196" s="43"/>
      <c r="E196" s="43"/>
      <c r="F196" s="148">
        <f t="shared" ref="F196:K196" si="27">+F195-F194</f>
        <v>0</v>
      </c>
      <c r="G196" s="149">
        <f t="shared" si="27"/>
        <v>0</v>
      </c>
      <c r="H196" s="149">
        <f t="shared" si="27"/>
        <v>0</v>
      </c>
      <c r="I196" s="149">
        <f t="shared" si="27"/>
        <v>0</v>
      </c>
      <c r="J196" s="149">
        <f t="shared" si="27"/>
        <v>0</v>
      </c>
      <c r="K196" s="149">
        <f t="shared" si="27"/>
        <v>0</v>
      </c>
      <c r="L196" s="184"/>
      <c r="M196" s="184"/>
      <c r="O196" s="1401"/>
      <c r="P196" s="969"/>
      <c r="Q196" s="75"/>
      <c r="R196" s="1385"/>
      <c r="S196" s="1402"/>
    </row>
    <row r="197" spans="1:19" x14ac:dyDescent="0.2">
      <c r="A197" s="33"/>
      <c r="B197" s="1"/>
      <c r="C197" s="1244" t="s">
        <v>123</v>
      </c>
      <c r="D197" s="43"/>
      <c r="E197" s="43"/>
      <c r="F197" s="171">
        <f t="shared" ref="F197:K197" si="28">IF(F194=0,0,F196/F194)</f>
        <v>0</v>
      </c>
      <c r="G197" s="1352">
        <f t="shared" si="28"/>
        <v>0</v>
      </c>
      <c r="H197" s="1352">
        <f t="shared" si="28"/>
        <v>0</v>
      </c>
      <c r="I197" s="1352">
        <f t="shared" si="28"/>
        <v>0</v>
      </c>
      <c r="J197" s="1352">
        <f t="shared" si="28"/>
        <v>0</v>
      </c>
      <c r="K197" s="1352">
        <f t="shared" si="28"/>
        <v>0</v>
      </c>
      <c r="L197" s="184"/>
      <c r="M197" s="184"/>
      <c r="O197" s="1401"/>
      <c r="P197" s="969" t="s">
        <v>390</v>
      </c>
      <c r="Q197" s="74"/>
      <c r="R197" s="1385"/>
      <c r="S197" s="1402"/>
    </row>
    <row r="198" spans="1:19" x14ac:dyDescent="0.2">
      <c r="A198" s="33"/>
      <c r="B198" s="1"/>
      <c r="C198" s="45"/>
      <c r="D198" s="43"/>
      <c r="E198" s="43"/>
      <c r="F198" s="148"/>
      <c r="G198" s="149"/>
      <c r="H198" s="149"/>
      <c r="I198" s="149"/>
      <c r="J198" s="149"/>
      <c r="K198" s="149"/>
      <c r="L198" s="184"/>
      <c r="M198" s="184"/>
      <c r="O198" s="1403"/>
      <c r="P198" s="1386"/>
      <c r="Q198" s="1383" t="s">
        <v>394</v>
      </c>
      <c r="R198" s="970">
        <f>SUM(R188:R189)</f>
        <v>0</v>
      </c>
      <c r="S198" s="1402"/>
    </row>
    <row r="199" spans="1:19" x14ac:dyDescent="0.2">
      <c r="A199" s="33">
        <f>+A34</f>
        <v>4</v>
      </c>
      <c r="B199" s="1"/>
      <c r="C199" s="45" t="str">
        <f>+C34</f>
        <v>Description (Output 4)</v>
      </c>
      <c r="D199" s="43">
        <f>+D34</f>
        <v>0</v>
      </c>
      <c r="E199" s="43">
        <f>+E34</f>
        <v>0</v>
      </c>
      <c r="F199" s="148"/>
      <c r="G199" s="149"/>
      <c r="H199" s="149"/>
      <c r="I199" s="149"/>
      <c r="J199" s="149"/>
      <c r="K199" s="149"/>
      <c r="L199" s="184"/>
      <c r="M199" s="184"/>
      <c r="O199" s="1403"/>
      <c r="P199" s="1386"/>
      <c r="Q199" s="1394" t="s">
        <v>395</v>
      </c>
      <c r="R199" s="1388">
        <f>+' Original Budget Template'!$AA$3</f>
        <v>1</v>
      </c>
      <c r="S199" s="1402"/>
    </row>
    <row r="200" spans="1:19" x14ac:dyDescent="0.2">
      <c r="A200" s="33"/>
      <c r="B200" s="1"/>
      <c r="C200" s="45" t="s">
        <v>120</v>
      </c>
      <c r="D200" s="43"/>
      <c r="E200" s="43"/>
      <c r="F200" s="148">
        <f>SUM(G200:K200)</f>
        <v>0</v>
      </c>
      <c r="G200" s="149">
        <f>' Original Budget Template'!G159</f>
        <v>0</v>
      </c>
      <c r="H200" s="149">
        <f>' Original Budget Template'!H159</f>
        <v>0</v>
      </c>
      <c r="I200" s="149">
        <f>' Original Budget Template'!I159</f>
        <v>0</v>
      </c>
      <c r="J200" s="149">
        <f>' Original Budget Template'!J159</f>
        <v>0</v>
      </c>
      <c r="K200" s="149">
        <f>' Original Budget Template'!K159</f>
        <v>0</v>
      </c>
      <c r="L200" s="184"/>
      <c r="M200" s="184"/>
      <c r="O200" s="1403"/>
      <c r="P200" s="969"/>
      <c r="Q200" s="1384" t="s">
        <v>396</v>
      </c>
      <c r="R200" s="1387">
        <f>+R198/R199</f>
        <v>0</v>
      </c>
      <c r="S200" s="1402"/>
    </row>
    <row r="201" spans="1:19" x14ac:dyDescent="0.2">
      <c r="A201" s="33"/>
      <c r="B201" s="1"/>
      <c r="C201" s="45" t="s">
        <v>121</v>
      </c>
      <c r="D201" s="43"/>
      <c r="E201" s="43"/>
      <c r="F201" s="148">
        <f>SUM(G201:K201)</f>
        <v>0</v>
      </c>
      <c r="G201" s="718">
        <f>IF(ISERROR(SUMIF($B$34:$B$40,1,$K$34:$K$40)/$AA$3),0,(SUMIF($B$34:$B$40,1,$K$34:$K$40)/$AA$3))+IF(ISERROR(SUMIF($B$34:$B$40,2,$K$34:$K$40)/$AA$5),0,(SUMIF($B$34:$B$40,2,$K$34:$K$40)/$AA$5))</f>
        <v>0</v>
      </c>
      <c r="H201" s="718">
        <f>IF(ISERROR(SUMIF($B$34:$B$40,1,$O$34:$AA$40)/$AA$3),0,(SUMIF($B$34:$B$40,1,$O$34:$AA$40)/$AA$3))+IF(ISERROR(SUMIF($B$34:$B$40,2,$O$34:$AA$40)/$AA$5),0,(SUMIF($B$34:$B$40,2,$O$34:$AA$40)/$AA$5))</f>
        <v>0</v>
      </c>
      <c r="I201" s="718">
        <f>IF(ISERROR(SUMIF($B$34:$B$40,1,$W$34:$W$40)/$AA$3),0,(SUMIF($B$34:$B$40,1,$W$34:$W$40)/$AA$3))+IF(ISERROR(SUMIF($B$34:$B$40,2,$W$34:$W$40)/$AA$5),0,(SUMIF($B$34:$B$40,2,$W$34:$W$40)/$AA$5))</f>
        <v>0</v>
      </c>
      <c r="J201" s="718">
        <f>IF(ISERROR(SUMIF($B$34:$B$40,1,$AI$34:$AI$40)/$AA$3),0,(SUMIF($B$34:$B$40,1,$AI$34:$AI$40)/$AA$3))+IF(ISERROR(SUMIF($B$34:$B$40,2,$AI$34:$AI$40)/$AA$5),0,(SUMIF($B$34:$B$40,2,$AI$34:$AI$40)/$AA$5))</f>
        <v>0</v>
      </c>
      <c r="K201" s="718">
        <f>IF(ISERROR(SUMIF($B$34:$B$40,1,$AR$34:$AR$40)/$AA$3),0,(SUMIF($B$34:$B$40,1,$AR$34:$AR$40)/$AA$3))+IF(ISERROR(SUMIF($B$34:$B$40,2,$AR$34:$AR$40)/$AA$5),0,(SUMIF($B$34:$B$40,2,$AR$34:$AR$40)/$AA$5))</f>
        <v>0</v>
      </c>
      <c r="L201" s="184"/>
      <c r="M201" s="184"/>
      <c r="O201" s="1403"/>
      <c r="P201" s="969" t="s">
        <v>391</v>
      </c>
      <c r="Q201" s="74"/>
      <c r="R201" s="1385"/>
      <c r="S201" s="1402"/>
    </row>
    <row r="202" spans="1:19" x14ac:dyDescent="0.2">
      <c r="A202" s="33"/>
      <c r="B202" s="1"/>
      <c r="C202" s="1244" t="s">
        <v>122</v>
      </c>
      <c r="D202" s="43"/>
      <c r="E202" s="43"/>
      <c r="F202" s="148">
        <f t="shared" ref="F202:K202" si="29">+F201-F200</f>
        <v>0</v>
      </c>
      <c r="G202" s="149">
        <f t="shared" si="29"/>
        <v>0</v>
      </c>
      <c r="H202" s="149">
        <f t="shared" si="29"/>
        <v>0</v>
      </c>
      <c r="I202" s="149">
        <f t="shared" si="29"/>
        <v>0</v>
      </c>
      <c r="J202" s="149">
        <f t="shared" si="29"/>
        <v>0</v>
      </c>
      <c r="K202" s="149">
        <f t="shared" si="29"/>
        <v>0</v>
      </c>
      <c r="L202" s="184"/>
      <c r="M202" s="184"/>
      <c r="O202" s="1403"/>
      <c r="P202" s="1386"/>
      <c r="Q202" s="1383" t="s">
        <v>394</v>
      </c>
      <c r="R202" s="970">
        <f>SUM(R191:R192)</f>
        <v>0</v>
      </c>
      <c r="S202" s="1402"/>
    </row>
    <row r="203" spans="1:19" x14ac:dyDescent="0.2">
      <c r="A203" s="33"/>
      <c r="B203" s="1"/>
      <c r="C203" s="1244" t="s">
        <v>123</v>
      </c>
      <c r="D203" s="43"/>
      <c r="E203" s="43"/>
      <c r="F203" s="171">
        <f t="shared" ref="F203:K203" si="30">IF(F200=0,0,F202/F200)</f>
        <v>0</v>
      </c>
      <c r="G203" s="1352">
        <f t="shared" si="30"/>
        <v>0</v>
      </c>
      <c r="H203" s="1352">
        <f t="shared" si="30"/>
        <v>0</v>
      </c>
      <c r="I203" s="1352">
        <f t="shared" si="30"/>
        <v>0</v>
      </c>
      <c r="J203" s="1352">
        <f t="shared" si="30"/>
        <v>0</v>
      </c>
      <c r="K203" s="1352">
        <f t="shared" si="30"/>
        <v>0</v>
      </c>
      <c r="L203" s="184"/>
      <c r="M203" s="184"/>
      <c r="O203" s="1403"/>
      <c r="P203" s="1386"/>
      <c r="Q203" s="1394" t="s">
        <v>395</v>
      </c>
      <c r="R203" s="1388">
        <f>+' Original Budget Template'!$AA$5</f>
        <v>1</v>
      </c>
      <c r="S203" s="1402"/>
    </row>
    <row r="204" spans="1:19" x14ac:dyDescent="0.2">
      <c r="A204" s="33"/>
      <c r="B204" s="1"/>
      <c r="C204" s="45"/>
      <c r="D204" s="43"/>
      <c r="E204" s="43"/>
      <c r="F204" s="148"/>
      <c r="G204" s="149"/>
      <c r="H204" s="149"/>
      <c r="I204" s="149"/>
      <c r="J204" s="149"/>
      <c r="K204" s="149"/>
      <c r="L204" s="184"/>
      <c r="M204" s="184"/>
      <c r="O204" s="1403"/>
      <c r="P204" s="969"/>
      <c r="Q204" s="1384" t="s">
        <v>396</v>
      </c>
      <c r="R204" s="1387">
        <f>+R202/R203</f>
        <v>0</v>
      </c>
      <c r="S204" s="1402"/>
    </row>
    <row r="205" spans="1:19" x14ac:dyDescent="0.2">
      <c r="A205" s="33">
        <f>+A41</f>
        <v>5</v>
      </c>
      <c r="B205" s="1"/>
      <c r="C205" s="45" t="str">
        <f>+C41</f>
        <v>Description (Output 5)</v>
      </c>
      <c r="D205" s="43">
        <f>+D41</f>
        <v>0</v>
      </c>
      <c r="E205" s="43">
        <f>+E41</f>
        <v>0</v>
      </c>
      <c r="F205" s="148"/>
      <c r="G205" s="149"/>
      <c r="H205" s="149"/>
      <c r="I205" s="149"/>
      <c r="J205" s="149"/>
      <c r="K205" s="149"/>
      <c r="L205" s="184"/>
      <c r="M205" s="184"/>
      <c r="O205" s="1403"/>
      <c r="P205" s="969"/>
      <c r="Q205" s="74"/>
      <c r="R205" s="1385"/>
      <c r="S205" s="1402"/>
    </row>
    <row r="206" spans="1:19" x14ac:dyDescent="0.2">
      <c r="A206" s="33"/>
      <c r="B206" s="1"/>
      <c r="C206" s="45" t="s">
        <v>120</v>
      </c>
      <c r="D206" s="43"/>
      <c r="E206" s="43"/>
      <c r="F206" s="148">
        <f>SUM(G206:K206)</f>
        <v>0</v>
      </c>
      <c r="G206" s="149">
        <f>' Original Budget Template'!G161</f>
        <v>0</v>
      </c>
      <c r="H206" s="149">
        <f>' Original Budget Template'!H161</f>
        <v>0</v>
      </c>
      <c r="I206" s="149">
        <f>' Original Budget Template'!I161</f>
        <v>0</v>
      </c>
      <c r="J206" s="149">
        <f>' Original Budget Template'!J161</f>
        <v>0</v>
      </c>
      <c r="K206" s="149">
        <f>' Original Budget Template'!K161</f>
        <v>0</v>
      </c>
      <c r="L206" s="184"/>
      <c r="M206" s="184"/>
      <c r="O206" s="1403"/>
      <c r="P206" s="972" t="s">
        <v>397</v>
      </c>
      <c r="Q206" s="1389"/>
      <c r="R206" s="1392">
        <f>+R204+R200-R186</f>
        <v>0</v>
      </c>
      <c r="S206" s="1402"/>
    </row>
    <row r="207" spans="1:19" x14ac:dyDescent="0.2">
      <c r="A207" s="33"/>
      <c r="B207" s="1"/>
      <c r="C207" s="45" t="s">
        <v>121</v>
      </c>
      <c r="D207" s="43"/>
      <c r="E207" s="43"/>
      <c r="F207" s="148">
        <f>SUM(G207:K207)</f>
        <v>0</v>
      </c>
      <c r="G207" s="718">
        <f>IF(ISERROR(SUMIF($B$41:$B$47,1,$K$41:$K$47)/$AA$3),0,(SUMIF($B$41:$B$47,1,$K$41:$K$47)/$AA$3))+IF(ISERROR(SUMIF($B$41:$B$47,2,$K$41:$K$47)/$AA$5),0,(SUMIF($B$41:$B$47,2,$K$41:$K$47)/$AA$5))</f>
        <v>0</v>
      </c>
      <c r="H207" s="718">
        <f>IF(ISERROR(SUMIF($B$41:$B$47,1,$O$41:$O$47)/$AA$3),0,(SUMIF($B$41:$B$47,1,$O$41:$O$47)/$AA$3))+IF(ISERROR(SUMIF($B$41:$B$47,2,$O$41:$O$47)/$AA$5),0,(SUMIF($B$41:$B$47,2,$O$41:$O$47)/$AA$5))</f>
        <v>0</v>
      </c>
      <c r="I207" s="718">
        <f>IF(ISERROR(SUMIF($B$41:$B$47,1,$W$41:$W$47)/$AA$3),0,(SUMIF($B$41:$B$47,1,$W$41:$W$47)/$AA$3))+IF(ISERROR(SUMIF($B$41:$B$47,2,$W$41:$W$47)/$AA$5),0,(SUMIF($B$41:$B$47,2,$W$41:$W$47)/$AA$5))</f>
        <v>0</v>
      </c>
      <c r="J207" s="718">
        <f>IF(ISERROR(SUMIF($B$41:$B$47,1,$AI$41:$AI$47)/$AA$3),0,(SUMIF($B$41:$B$47,1,$AI$41:$AI$47)/$AA$3))+IF(ISERROR(SUMIF($B$41:$B$47,2,$AI$41:$AI$47)/$AA$5),0,(SUMIF($B$41:$B$47,2,$AI$41:$AI$47)/$AA$5))</f>
        <v>0</v>
      </c>
      <c r="K207" s="718">
        <f>IF(ISERROR(SUMIF($B$41:$B$47,1,$AR$41:$AR$47)/$AA$3),0,(SUMIF($B$41:$B$47,1,$AR$41:$AR$47)/$AA$3))+IF(ISERROR(SUMIF($B$41:$B$47,2,$AR$41:$AR$47)/$AA$5),0,(SUMIF($B$41:$B$47,2,$AR$41:$AR$47)/$AA$5))</f>
        <v>0</v>
      </c>
      <c r="L207" s="184"/>
      <c r="M207" s="184"/>
      <c r="O207" s="1403"/>
      <c r="P207" s="47"/>
      <c r="Q207" s="57"/>
      <c r="R207" s="47"/>
      <c r="S207" s="1402"/>
    </row>
    <row r="208" spans="1:19" x14ac:dyDescent="0.2">
      <c r="A208" s="33"/>
      <c r="B208" s="1"/>
      <c r="C208" s="1244" t="s">
        <v>122</v>
      </c>
      <c r="D208" s="43"/>
      <c r="E208" s="43"/>
      <c r="F208" s="148">
        <f t="shared" ref="F208:K208" si="31">+F207-F206</f>
        <v>0</v>
      </c>
      <c r="G208" s="149">
        <f t="shared" si="31"/>
        <v>0</v>
      </c>
      <c r="H208" s="149">
        <f t="shared" si="31"/>
        <v>0</v>
      </c>
      <c r="I208" s="149">
        <f t="shared" si="31"/>
        <v>0</v>
      </c>
      <c r="J208" s="149">
        <f t="shared" si="31"/>
        <v>0</v>
      </c>
      <c r="K208" s="149">
        <f t="shared" si="31"/>
        <v>0</v>
      </c>
      <c r="L208" s="184"/>
      <c r="M208" s="184"/>
      <c r="O208" s="1403"/>
      <c r="P208" s="1391" t="s">
        <v>398</v>
      </c>
      <c r="Q208" s="1393"/>
      <c r="R208" s="968"/>
      <c r="S208" s="1402"/>
    </row>
    <row r="209" spans="1:19" x14ac:dyDescent="0.2">
      <c r="A209" s="33"/>
      <c r="B209" s="1"/>
      <c r="C209" s="1244" t="s">
        <v>123</v>
      </c>
      <c r="D209" s="43"/>
      <c r="E209" s="43"/>
      <c r="F209" s="171">
        <f t="shared" ref="F209:K209" si="32">IF(F206=0,0,F208/F206)</f>
        <v>0</v>
      </c>
      <c r="G209" s="1352">
        <f t="shared" si="32"/>
        <v>0</v>
      </c>
      <c r="H209" s="1352">
        <f t="shared" si="32"/>
        <v>0</v>
      </c>
      <c r="I209" s="1352">
        <f t="shared" si="32"/>
        <v>0</v>
      </c>
      <c r="J209" s="1352">
        <f t="shared" si="32"/>
        <v>0</v>
      </c>
      <c r="K209" s="1352">
        <f t="shared" si="32"/>
        <v>0</v>
      </c>
      <c r="L209" s="184"/>
      <c r="M209" s="184"/>
      <c r="O209" s="1403"/>
      <c r="P209" s="969"/>
      <c r="Q209" s="75"/>
      <c r="R209" s="1385"/>
      <c r="S209" s="1402"/>
    </row>
    <row r="210" spans="1:19" x14ac:dyDescent="0.2">
      <c r="A210" s="33"/>
      <c r="B210" s="1"/>
      <c r="C210" s="45"/>
      <c r="D210" s="43"/>
      <c r="E210" s="43"/>
      <c r="F210" s="148"/>
      <c r="G210" s="149"/>
      <c r="H210" s="149"/>
      <c r="I210" s="149"/>
      <c r="J210" s="149"/>
      <c r="K210" s="149"/>
      <c r="L210" s="184"/>
      <c r="M210" s="184"/>
      <c r="O210" s="1403"/>
      <c r="P210" s="969" t="s">
        <v>390</v>
      </c>
      <c r="Q210" s="74"/>
      <c r="R210" s="1385"/>
      <c r="S210" s="1402"/>
    </row>
    <row r="211" spans="1:19" x14ac:dyDescent="0.2">
      <c r="A211" s="33">
        <f>+A48</f>
        <v>6</v>
      </c>
      <c r="B211" s="1"/>
      <c r="C211" s="45" t="str">
        <f>+C48</f>
        <v>Description (Output 6)</v>
      </c>
      <c r="D211" s="43">
        <f>+D48</f>
        <v>0</v>
      </c>
      <c r="E211" s="43">
        <f>+E48</f>
        <v>0</v>
      </c>
      <c r="F211" s="148"/>
      <c r="G211" s="149"/>
      <c r="H211" s="149"/>
      <c r="I211" s="149"/>
      <c r="J211" s="149"/>
      <c r="K211" s="149"/>
      <c r="L211" s="184"/>
      <c r="M211" s="184"/>
      <c r="O211" s="1403"/>
      <c r="P211" s="1386"/>
      <c r="Q211" s="1383" t="s">
        <v>394</v>
      </c>
      <c r="R211" s="970">
        <f>SUM(R188:R189)</f>
        <v>0</v>
      </c>
      <c r="S211" s="1402"/>
    </row>
    <row r="212" spans="1:19" x14ac:dyDescent="0.2">
      <c r="A212" s="33"/>
      <c r="B212" s="1"/>
      <c r="C212" s="45" t="s">
        <v>120</v>
      </c>
      <c r="D212" s="43"/>
      <c r="E212" s="43"/>
      <c r="F212" s="148">
        <f>SUM(G212:K212)</f>
        <v>0</v>
      </c>
      <c r="G212" s="149">
        <f>' Original Budget Template'!G163</f>
        <v>0</v>
      </c>
      <c r="H212" s="149">
        <f>' Original Budget Template'!H163</f>
        <v>0</v>
      </c>
      <c r="I212" s="149">
        <f>' Original Budget Template'!I163</f>
        <v>0</v>
      </c>
      <c r="J212" s="149">
        <f>' Original Budget Template'!J163</f>
        <v>0</v>
      </c>
      <c r="K212" s="149">
        <f>' Original Budget Template'!K163</f>
        <v>0</v>
      </c>
      <c r="L212" s="184"/>
      <c r="M212" s="184"/>
      <c r="O212" s="1403"/>
      <c r="P212" s="1386"/>
      <c r="Q212" s="1394" t="s">
        <v>399</v>
      </c>
      <c r="R212" s="1388">
        <f>+'Progress Financial Report -Yr 2'!$AA$3</f>
        <v>1</v>
      </c>
      <c r="S212" s="1402"/>
    </row>
    <row r="213" spans="1:19" x14ac:dyDescent="0.2">
      <c r="A213" s="33"/>
      <c r="B213" s="1"/>
      <c r="C213" s="45" t="s">
        <v>121</v>
      </c>
      <c r="D213" s="43"/>
      <c r="E213" s="43"/>
      <c r="F213" s="148">
        <f>SUM(G213:K213)</f>
        <v>0</v>
      </c>
      <c r="G213" s="718">
        <f>IF(ISERROR(SUMIF($B$48:$B$54,1,$K$48:$K$54)/$AA$3),0,(SUMIF($B$48:$B$54,1,$K$48:$K$54)/$AA$3))+IF(ISERROR(SUMIF($B$48:$B$54,2,$K$48:$K$54)/$AA$5),0,(SUMIF($B$48:$B$54,2,$K$48:$K$54)/$AA$5))</f>
        <v>0</v>
      </c>
      <c r="H213" s="718">
        <f>IF(ISERROR(SUMIF($B$48:$B$54,1,$O$48:$AA$54)/$AA$3),0,(SUMIF($B$48:$B$54,1,$O$48:$AA$54)/$AA$3))+IF(ISERROR(SUMIF($B$48:$B$54,2,$O$48:$AA$54)/$AA$5),0,(SUMIF($B$48:$B$54,2,$O$48:$AA$54)/$AA$5))</f>
        <v>0</v>
      </c>
      <c r="I213" s="718">
        <f>IF(ISERROR(SUMIF($B$48:$B$54,1,$W$48:$W$54)/$AA$3),0,(SUMIF($B$48:$B$54,1,$W$48:$W$54)/$AA$3))+IF(ISERROR(SUMIF($B$48:$B$54,2,$W$48:$W$54)/$AA$5),0,(SUMIF($B$48:$B$54,2,$W$48:$W$54)/$AA$5))</f>
        <v>0</v>
      </c>
      <c r="J213" s="718">
        <f>IF(ISERROR(SUMIF($B$48:$B$54,1,$AI$48:$AI$54)/$AA$3),0,(SUMIF($B$48:$B$54,1,$AI$48:$AI$54)/$AA$3))+IF(ISERROR(SUMIF($B$48:$B$54,2,$AI$48:$AI$54)/$AA$5),0,(SUMIF($B$48:$B$54,2,$AI$48:$AI$54)/$AA$5))</f>
        <v>0</v>
      </c>
      <c r="K213" s="718">
        <f>IF(ISERROR(SUMIF($B$48:$B$54,1,$AR$48:$AR$54)/$AA$3),0,(SUMIF($B$48:$B$54,1,$AR$48:$AR$54)/$AA$3))+IF(ISERROR(SUMIF($B$48:$B$54,2,$AR$48:$AR$54)/$AA$5),0,(SUMIF($B$48:$B$54,2,$AR$48:$AR$54)/$AA$5))</f>
        <v>0</v>
      </c>
      <c r="L213" s="184"/>
      <c r="M213" s="184"/>
      <c r="O213" s="1403"/>
      <c r="P213" s="969"/>
      <c r="Q213" s="1384" t="s">
        <v>396</v>
      </c>
      <c r="R213" s="1387">
        <f>+R211/R212</f>
        <v>0</v>
      </c>
      <c r="S213" s="1402"/>
    </row>
    <row r="214" spans="1:19" x14ac:dyDescent="0.2">
      <c r="A214" s="33"/>
      <c r="B214" s="1"/>
      <c r="C214" s="1244" t="s">
        <v>122</v>
      </c>
      <c r="D214" s="43"/>
      <c r="E214" s="43"/>
      <c r="F214" s="148">
        <f t="shared" ref="F214:K214" si="33">+F213-F212</f>
        <v>0</v>
      </c>
      <c r="G214" s="149">
        <f t="shared" si="33"/>
        <v>0</v>
      </c>
      <c r="H214" s="149">
        <f t="shared" si="33"/>
        <v>0</v>
      </c>
      <c r="I214" s="149">
        <f t="shared" si="33"/>
        <v>0</v>
      </c>
      <c r="J214" s="149">
        <f t="shared" si="33"/>
        <v>0</v>
      </c>
      <c r="K214" s="149">
        <f t="shared" si="33"/>
        <v>0</v>
      </c>
      <c r="L214" s="184"/>
      <c r="M214" s="184"/>
      <c r="O214" s="1403"/>
      <c r="P214" s="969" t="s">
        <v>391</v>
      </c>
      <c r="Q214" s="74"/>
      <c r="R214" s="1385"/>
      <c r="S214" s="1402"/>
    </row>
    <row r="215" spans="1:19" x14ac:dyDescent="0.2">
      <c r="A215" s="33"/>
      <c r="B215" s="1"/>
      <c r="C215" s="1244" t="s">
        <v>123</v>
      </c>
      <c r="D215" s="43"/>
      <c r="E215" s="43"/>
      <c r="F215" s="171">
        <f t="shared" ref="F215:K215" si="34">IF(F212=0,0,F214/F212)</f>
        <v>0</v>
      </c>
      <c r="G215" s="1352">
        <f t="shared" si="34"/>
        <v>0</v>
      </c>
      <c r="H215" s="1352">
        <f t="shared" si="34"/>
        <v>0</v>
      </c>
      <c r="I215" s="1352">
        <f t="shared" si="34"/>
        <v>0</v>
      </c>
      <c r="J215" s="1352">
        <f t="shared" si="34"/>
        <v>0</v>
      </c>
      <c r="K215" s="1352">
        <f t="shared" si="34"/>
        <v>0</v>
      </c>
      <c r="L215" s="184"/>
      <c r="M215" s="184"/>
      <c r="O215" s="1403"/>
      <c r="P215" s="1386"/>
      <c r="Q215" s="1383" t="s">
        <v>394</v>
      </c>
      <c r="R215" s="970">
        <f>SUM(R191:R192)</f>
        <v>0</v>
      </c>
      <c r="S215" s="1402"/>
    </row>
    <row r="216" spans="1:19" x14ac:dyDescent="0.2">
      <c r="A216" s="33"/>
      <c r="B216" s="1"/>
      <c r="C216" s="45"/>
      <c r="D216" s="43"/>
      <c r="E216" s="43"/>
      <c r="F216" s="148"/>
      <c r="G216" s="149"/>
      <c r="H216" s="149"/>
      <c r="I216" s="149"/>
      <c r="J216" s="149"/>
      <c r="K216" s="149"/>
      <c r="L216" s="184"/>
      <c r="M216" s="184"/>
      <c r="O216" s="1403"/>
      <c r="P216" s="1386"/>
      <c r="Q216" s="1394" t="s">
        <v>399</v>
      </c>
      <c r="R216" s="1388">
        <f>+'Progress Financial Report -Yr 2'!$AA$5</f>
        <v>1</v>
      </c>
      <c r="S216" s="1402"/>
    </row>
    <row r="217" spans="1:19" x14ac:dyDescent="0.2">
      <c r="A217" s="33">
        <f>+A55</f>
        <v>7</v>
      </c>
      <c r="B217" s="1"/>
      <c r="C217" s="45" t="str">
        <f>+C55</f>
        <v>Description (Output 7)</v>
      </c>
      <c r="D217" s="43">
        <f>+D55</f>
        <v>0</v>
      </c>
      <c r="E217" s="43">
        <f>+E55</f>
        <v>0</v>
      </c>
      <c r="F217" s="148"/>
      <c r="G217" s="149"/>
      <c r="H217" s="149"/>
      <c r="I217" s="149"/>
      <c r="J217" s="149"/>
      <c r="K217" s="149"/>
      <c r="L217" s="184"/>
      <c r="M217" s="184"/>
      <c r="O217" s="1401"/>
      <c r="P217" s="969"/>
      <c r="Q217" s="1384" t="s">
        <v>396</v>
      </c>
      <c r="R217" s="1387">
        <f>+R215/R216</f>
        <v>0</v>
      </c>
      <c r="S217" s="1402"/>
    </row>
    <row r="218" spans="1:19" x14ac:dyDescent="0.2">
      <c r="A218" s="33"/>
      <c r="B218" s="1"/>
      <c r="C218" s="45" t="s">
        <v>120</v>
      </c>
      <c r="D218" s="43"/>
      <c r="E218" s="43"/>
      <c r="F218" s="148">
        <f>SUM(G218:K218)</f>
        <v>0</v>
      </c>
      <c r="G218" s="149">
        <f>' Original Budget Template'!G165</f>
        <v>0</v>
      </c>
      <c r="H218" s="149">
        <f>' Original Budget Template'!H165</f>
        <v>0</v>
      </c>
      <c r="I218" s="149">
        <f>' Original Budget Template'!I165</f>
        <v>0</v>
      </c>
      <c r="J218" s="149">
        <f>' Original Budget Template'!J165</f>
        <v>0</v>
      </c>
      <c r="K218" s="149">
        <f>' Original Budget Template'!K165</f>
        <v>0</v>
      </c>
      <c r="L218" s="184"/>
      <c r="M218" s="184"/>
      <c r="O218" s="1401"/>
      <c r="P218" s="969"/>
      <c r="Q218" s="74"/>
      <c r="R218" s="1385"/>
      <c r="S218" s="1402"/>
    </row>
    <row r="219" spans="1:19" x14ac:dyDescent="0.2">
      <c r="A219" s="33"/>
      <c r="B219" s="1"/>
      <c r="C219" s="45" t="s">
        <v>121</v>
      </c>
      <c r="D219" s="43"/>
      <c r="E219" s="43"/>
      <c r="F219" s="148">
        <f>SUM(G219:K219)</f>
        <v>0</v>
      </c>
      <c r="G219" s="718">
        <f>IF(ISERROR(SUMIF($B$55:$B$61,1,$K$55:$K$61)/$AA$3),0,(SUMIF($B$55:$B$61,1,$K$55:$K$61)/$AA$3))+IF(ISERROR(SUMIF($B$55:$B$61,2,$K$55:$K$61)/$AA$5),0,(SUMIF($B$55:$B$61,2,$K$55:$K$61)/$AA$5))</f>
        <v>0</v>
      </c>
      <c r="H219" s="718">
        <f>IF(ISERROR(SUMIF($B$55:$B$61,1,$O$55:$AA$61)/$AA$3),0,(SUMIF($B$55:$B$61,1,$O$55:$AA$61)/$AA$3))+IF(ISERROR(SUMIF($B$55:$B$61,2,$O$55:$AA$61)/$AA$5),0,(SUMIF($B$55:$B$61,2,$O$55:$AA$61)/$AA$5))</f>
        <v>0</v>
      </c>
      <c r="I219" s="718">
        <f>IF(ISERROR(SUMIF($B$55:$B$61,1,$W$55:$W$61)/$AA$3),0,(SUMIF($B$55:$B$61,1,$W$55:$W$61)/$AA$3))+IF(ISERROR(SUMIF($B$55:$B$61,2,$W$55:$W$61)/$AA$5),0,(SUMIF($B$55:$B$61,2,$W$55:$W$61)/$AA$5))</f>
        <v>0</v>
      </c>
      <c r="J219" s="718">
        <f>IF(ISERROR(SUMIF($B$55:$B$61,1,$AI$55:$AI$61)/$AA$3),0,(SUMIF($B$55:$B$61,1,$AI$55:$AI$61)/$AA$3))+IF(ISERROR(SUMIF($B$55:$B$61,2,$AI$55:$AI$61)/$AA$5),0,(SUMIF($B$55:$B$61,2,$AI$55:$AI$61)/$AA$5))</f>
        <v>0</v>
      </c>
      <c r="K219" s="718">
        <f>IF(ISERROR(SUMIF($B$55:$B$61,1,$AR$55:$AR$61)/$AA$3),0,(SUMIF($B$55:$B$61,1,$AR$55:$AR$61)/$AA$3))+IF(ISERROR(SUMIF($B$55:$B$61,2,$AR$55:$AR$61)/$AA$5),0,(SUMIF($B$55:$B$61,2,$AR$55:$AR$61)/$AA$5))</f>
        <v>0</v>
      </c>
      <c r="L219" s="184"/>
      <c r="M219" s="184"/>
      <c r="O219" s="1401"/>
      <c r="P219" s="972" t="s">
        <v>397</v>
      </c>
      <c r="Q219" s="1389"/>
      <c r="R219" s="1390">
        <f>+R217+R213-R186</f>
        <v>0</v>
      </c>
      <c r="S219" s="1402"/>
    </row>
    <row r="220" spans="1:19" x14ac:dyDescent="0.2">
      <c r="A220" s="33"/>
      <c r="B220" s="1"/>
      <c r="C220" s="1244" t="s">
        <v>122</v>
      </c>
      <c r="D220" s="43"/>
      <c r="E220" s="43"/>
      <c r="F220" s="148">
        <f t="shared" ref="F220:K220" si="35">+F219-F218</f>
        <v>0</v>
      </c>
      <c r="G220" s="149">
        <f t="shared" si="35"/>
        <v>0</v>
      </c>
      <c r="H220" s="149">
        <f t="shared" si="35"/>
        <v>0</v>
      </c>
      <c r="I220" s="149">
        <f t="shared" si="35"/>
        <v>0</v>
      </c>
      <c r="J220" s="149">
        <f t="shared" si="35"/>
        <v>0</v>
      </c>
      <c r="K220" s="149">
        <f t="shared" si="35"/>
        <v>0</v>
      </c>
      <c r="L220" s="184"/>
      <c r="M220" s="184"/>
      <c r="O220" s="1404"/>
      <c r="P220" s="1405"/>
      <c r="Q220" s="1405"/>
      <c r="R220" s="1406"/>
      <c r="S220" s="1407"/>
    </row>
    <row r="221" spans="1:19" x14ac:dyDescent="0.2">
      <c r="A221" s="33"/>
      <c r="B221" s="1"/>
      <c r="C221" s="1244" t="s">
        <v>123</v>
      </c>
      <c r="D221" s="43"/>
      <c r="E221" s="43"/>
      <c r="F221" s="171">
        <f t="shared" ref="F221:K221" si="36">IF(F218=0,0,F220/F218)</f>
        <v>0</v>
      </c>
      <c r="G221" s="1352">
        <f t="shared" si="36"/>
        <v>0</v>
      </c>
      <c r="H221" s="1352">
        <f t="shared" si="36"/>
        <v>0</v>
      </c>
      <c r="I221" s="1352">
        <f t="shared" si="36"/>
        <v>0</v>
      </c>
      <c r="J221" s="1352">
        <f t="shared" si="36"/>
        <v>0</v>
      </c>
      <c r="K221" s="1352">
        <f t="shared" si="36"/>
        <v>0</v>
      </c>
      <c r="L221" s="184"/>
      <c r="M221" s="184"/>
    </row>
    <row r="222" spans="1:19" x14ac:dyDescent="0.2">
      <c r="A222" s="33"/>
      <c r="B222" s="1"/>
      <c r="C222" s="45"/>
      <c r="D222" s="43"/>
      <c r="E222" s="43"/>
      <c r="F222" s="148"/>
      <c r="G222" s="149"/>
      <c r="H222" s="149"/>
      <c r="I222" s="149"/>
      <c r="J222" s="149"/>
      <c r="K222" s="149"/>
      <c r="L222" s="184"/>
      <c r="M222" s="184"/>
    </row>
    <row r="223" spans="1:19" x14ac:dyDescent="0.2">
      <c r="A223" s="33">
        <f>+A62</f>
        <v>8</v>
      </c>
      <c r="B223" s="1"/>
      <c r="C223" s="45" t="str">
        <f>+C62</f>
        <v>Description (Output 8)</v>
      </c>
      <c r="D223" s="43">
        <f>+D62</f>
        <v>0</v>
      </c>
      <c r="E223" s="43">
        <f>+E62</f>
        <v>0</v>
      </c>
      <c r="F223" s="148"/>
      <c r="G223" s="149"/>
      <c r="H223" s="149"/>
      <c r="I223" s="149"/>
      <c r="J223" s="149"/>
      <c r="K223" s="149"/>
      <c r="L223" s="184"/>
      <c r="M223" s="184"/>
    </row>
    <row r="224" spans="1:19" x14ac:dyDescent="0.2">
      <c r="A224" s="33"/>
      <c r="B224" s="1"/>
      <c r="C224" s="45" t="s">
        <v>120</v>
      </c>
      <c r="D224" s="43"/>
      <c r="E224" s="43"/>
      <c r="F224" s="148">
        <f>SUM(G224:K224)</f>
        <v>0</v>
      </c>
      <c r="G224" s="149">
        <f>' Original Budget Template'!G167</f>
        <v>0</v>
      </c>
      <c r="H224" s="149">
        <f>' Original Budget Template'!H167</f>
        <v>0</v>
      </c>
      <c r="I224" s="149">
        <f>' Original Budget Template'!I167</f>
        <v>0</v>
      </c>
      <c r="J224" s="149">
        <f>' Original Budget Template'!J167</f>
        <v>0</v>
      </c>
      <c r="K224" s="149">
        <f>' Original Budget Template'!K167</f>
        <v>0</v>
      </c>
      <c r="L224" s="184"/>
      <c r="M224" s="184"/>
    </row>
    <row r="225" spans="1:13" x14ac:dyDescent="0.2">
      <c r="A225" s="33"/>
      <c r="B225" s="1"/>
      <c r="C225" s="45" t="s">
        <v>121</v>
      </c>
      <c r="D225" s="43"/>
      <c r="E225" s="43"/>
      <c r="F225" s="148">
        <f>SUM(G225:K225)</f>
        <v>0</v>
      </c>
      <c r="G225" s="718">
        <f>IF(ISERROR(SUMIF($B$62:$B$68,1,$K$62:$K$68)/$AA$3),0,(SUMIF($B$62:$B$68,1,$K$62:$K$68)/$AA$3))+IF(ISERROR(SUMIF($B$62:$B$68,2,$K$62:$K$68)/$AA$5),0,(SUMIF($B$62:$B$68,2,$K$62:$K$68)/$AA$5))</f>
        <v>0</v>
      </c>
      <c r="H225" s="718">
        <f>IF(ISERROR(SUMIF($B$62:$B$68,1,$O$62:$O$68)/$AA$3),0,(SUMIF($B$62:$B$68,1,$O$62:$O$68)/$AA$3))+IF(ISERROR(SUMIF($B$62:$B$68,2,$O$62:$O$68)/$AA$5),0,(SUMIF($B$62:$B$68,2,$O$62:$O$68)/$AA$5))</f>
        <v>0</v>
      </c>
      <c r="I225" s="718">
        <f>IF(ISERROR(SUMIF($B$62:$B$68,1,$W$62:$W$68)/$AA$3),0,(SUMIF($B$62:$B$68,1,$W$62:$W$68)/$AA$3))+IF(ISERROR(SUMIF($B$62:$B$68,2,$W$62:$W$68)/$AA$5),0,(SUMIF($B$62:$B$68,2,$W$62:$W$68)/$AA$5))</f>
        <v>0</v>
      </c>
      <c r="J225" s="718">
        <f>IF(ISERROR(SUMIF($B$62:$B$68,1,$AI$62:$AI$68)/$AA$3),0,(SUMIF($B$62:$B$68,1,$AI$62:$AI$68)/$AA$3))+IF(ISERROR(SUMIF($B$62:$B$68,2,$AI$62:$AI$68)/$AA$5),0,(SUMIF($B$62:$B$68,2,$AI$62:$AI$68)/$AA$5))</f>
        <v>0</v>
      </c>
      <c r="K225" s="718">
        <f>IF(ISERROR(SUMIF($B$62:$B$68,1,$AR$62:$AR$68)/$AA$3),0,(SUMIF($B$62:$B$68,1,$AR$62:$AR$68)/$AA$3))+IF(ISERROR(SUMIF($B$62:$B$68,2,$AR$62:$AR$68)/$AA$5),0,(SUMIF($B$62:$B$68,2,$AR$62:$AR$68)/$AA$5))</f>
        <v>0</v>
      </c>
      <c r="L225" s="184"/>
      <c r="M225" s="184"/>
    </row>
    <row r="226" spans="1:13" x14ac:dyDescent="0.2">
      <c r="A226" s="33"/>
      <c r="B226" s="1"/>
      <c r="C226" s="1244" t="s">
        <v>122</v>
      </c>
      <c r="D226" s="43"/>
      <c r="E226" s="43"/>
      <c r="F226" s="148">
        <f t="shared" ref="F226:K226" si="37">+F225-F224</f>
        <v>0</v>
      </c>
      <c r="G226" s="149">
        <f t="shared" si="37"/>
        <v>0</v>
      </c>
      <c r="H226" s="149">
        <f t="shared" si="37"/>
        <v>0</v>
      </c>
      <c r="I226" s="149">
        <f t="shared" si="37"/>
        <v>0</v>
      </c>
      <c r="J226" s="149">
        <f t="shared" si="37"/>
        <v>0</v>
      </c>
      <c r="K226" s="149">
        <f t="shared" si="37"/>
        <v>0</v>
      </c>
      <c r="L226" s="184"/>
      <c r="M226" s="184"/>
    </row>
    <row r="227" spans="1:13" x14ac:dyDescent="0.2">
      <c r="A227" s="33"/>
      <c r="B227" s="1"/>
      <c r="C227" s="1244" t="s">
        <v>123</v>
      </c>
      <c r="D227" s="43"/>
      <c r="E227" s="43"/>
      <c r="F227" s="171">
        <f t="shared" ref="F227:K227" si="38">IF(F224=0,0,F226/F224)</f>
        <v>0</v>
      </c>
      <c r="G227" s="1352">
        <f t="shared" si="38"/>
        <v>0</v>
      </c>
      <c r="H227" s="1352">
        <f t="shared" si="38"/>
        <v>0</v>
      </c>
      <c r="I227" s="1352">
        <f t="shared" si="38"/>
        <v>0</v>
      </c>
      <c r="J227" s="1352">
        <f t="shared" si="38"/>
        <v>0</v>
      </c>
      <c r="K227" s="1352">
        <f t="shared" si="38"/>
        <v>0</v>
      </c>
      <c r="L227" s="184"/>
      <c r="M227" s="184"/>
    </row>
    <row r="228" spans="1:13" x14ac:dyDescent="0.2">
      <c r="A228" s="33"/>
      <c r="B228" s="1"/>
      <c r="C228" s="45"/>
      <c r="D228" s="43"/>
      <c r="E228" s="43"/>
      <c r="F228" s="148"/>
      <c r="G228" s="149"/>
      <c r="H228" s="149"/>
      <c r="I228" s="149"/>
      <c r="J228" s="149"/>
      <c r="K228" s="149"/>
      <c r="L228" s="184"/>
      <c r="M228" s="184"/>
    </row>
    <row r="229" spans="1:13" x14ac:dyDescent="0.2">
      <c r="A229" s="33">
        <f>+A69</f>
        <v>9</v>
      </c>
      <c r="B229" s="1"/>
      <c r="C229" s="45" t="str">
        <f>+C69</f>
        <v>Description (Output 9)</v>
      </c>
      <c r="D229" s="43">
        <f>+D69</f>
        <v>0</v>
      </c>
      <c r="E229" s="43">
        <f>+E69</f>
        <v>0</v>
      </c>
      <c r="F229" s="148"/>
      <c r="G229" s="149"/>
      <c r="H229" s="149"/>
      <c r="I229" s="149"/>
      <c r="J229" s="149"/>
      <c r="K229" s="149"/>
      <c r="L229" s="184"/>
      <c r="M229" s="184"/>
    </row>
    <row r="230" spans="1:13" x14ac:dyDescent="0.2">
      <c r="A230" s="33"/>
      <c r="B230" s="1"/>
      <c r="C230" s="45" t="s">
        <v>120</v>
      </c>
      <c r="D230" s="43"/>
      <c r="E230" s="43"/>
      <c r="F230" s="148">
        <f>SUM(G230:K230)</f>
        <v>0</v>
      </c>
      <c r="G230" s="149">
        <f>' Original Budget Template'!G169</f>
        <v>0</v>
      </c>
      <c r="H230" s="149">
        <f>' Original Budget Template'!H169</f>
        <v>0</v>
      </c>
      <c r="I230" s="149">
        <f>' Original Budget Template'!I169</f>
        <v>0</v>
      </c>
      <c r="J230" s="149">
        <f>' Original Budget Template'!J169</f>
        <v>0</v>
      </c>
      <c r="K230" s="149">
        <f>' Original Budget Template'!K169</f>
        <v>0</v>
      </c>
      <c r="L230" s="184"/>
      <c r="M230" s="184"/>
    </row>
    <row r="231" spans="1:13" x14ac:dyDescent="0.2">
      <c r="A231" s="33"/>
      <c r="B231" s="1"/>
      <c r="C231" s="45" t="s">
        <v>121</v>
      </c>
      <c r="D231" s="43"/>
      <c r="E231" s="43"/>
      <c r="F231" s="148">
        <f>SUM(G231:K231)</f>
        <v>0</v>
      </c>
      <c r="G231" s="718">
        <f>IF(ISERROR(SUMIF($B$69:$B$75,1,$K$69:$K$75)/$AA$3),0,(SUMIF($B$69:$B$75,1,$K$69:$K$75)/$AA$3))+IF(ISERROR(SUMIF($B$69:$B$75,2,$K$69:$K$75)/$AA$5),0,(SUMIF($B$69:$B$75,2,$K$69:$K$75)/$AA$5))</f>
        <v>0</v>
      </c>
      <c r="H231" s="718">
        <f>IF(ISERROR(SUMIF($B$69:$B$75,1,$O$69:$O$75)/$AA$3),0,(SUMIF($B$69:$B$75,1,$O$69:$O$75)/$AA$3))+IF(ISERROR(SUMIF($B$69:$B$75,2,$O$69:$O$75)/$AA$5),0,(SUMIF($B$69:$B$75,2,$O$69:$O$75)/$AA$5))</f>
        <v>0</v>
      </c>
      <c r="I231" s="718">
        <f>IF(ISERROR(SUMIF($B$69:$B$75,1,$W$69:$W$75)/$AA$3),0,(SUMIF($B$69:$B$75,1,$W$69:$W$75)/$AA$3))+IF(ISERROR(SUMIF($B$69:$B$75,2,$W$69:$W$75)/$AA$5),0,(SUMIF($B$69:$B$75,2,$W$69:$W$75)/$AA$5))</f>
        <v>0</v>
      </c>
      <c r="J231" s="718">
        <f>IF(ISERROR(SUMIF($B$69:$B$75,1,$AI$69:$AI$75)/$AA$3),0,(SUMIF($B$69:$B$75,1,$AI$69:$AI$75)/$AA$3))+IF(ISERROR(SUMIF($B$69:$B$75,2,$AI$69:$AI$75)/$AA$5),0,(SUMIF($B$69:$B$75,2,$AI$69:$AI$75)/$AA$5))</f>
        <v>0</v>
      </c>
      <c r="K231" s="718">
        <f>IF(ISERROR(SUMIF($B$69:$B$75,1,$AR$69:$AR$75)/$AA$3),0,(SUMIF($B$69:$B$75,1,$AR$69:$AR$75)/$AA$3))+IF(ISERROR(SUMIF($B$69:$B$75,2,$AR$69:$AR$75)/$AA$5),0,(SUMIF($B$69:$B$75,2,$AR$69:$AR$75)/$AA$5))</f>
        <v>0</v>
      </c>
      <c r="L231" s="184"/>
      <c r="M231" s="184"/>
    </row>
    <row r="232" spans="1:13" x14ac:dyDescent="0.2">
      <c r="A232" s="33"/>
      <c r="B232" s="1"/>
      <c r="C232" s="1244" t="s">
        <v>122</v>
      </c>
      <c r="D232" s="43"/>
      <c r="E232" s="43"/>
      <c r="F232" s="148">
        <f t="shared" ref="F232:K232" si="39">+F231-F230</f>
        <v>0</v>
      </c>
      <c r="G232" s="149">
        <f t="shared" si="39"/>
        <v>0</v>
      </c>
      <c r="H232" s="149">
        <f t="shared" si="39"/>
        <v>0</v>
      </c>
      <c r="I232" s="149">
        <f t="shared" si="39"/>
        <v>0</v>
      </c>
      <c r="J232" s="149">
        <f t="shared" si="39"/>
        <v>0</v>
      </c>
      <c r="K232" s="149">
        <f t="shared" si="39"/>
        <v>0</v>
      </c>
      <c r="L232" s="184"/>
      <c r="M232" s="184"/>
    </row>
    <row r="233" spans="1:13" x14ac:dyDescent="0.2">
      <c r="A233" s="33"/>
      <c r="B233" s="1"/>
      <c r="C233" s="1244" t="s">
        <v>123</v>
      </c>
      <c r="D233" s="43"/>
      <c r="E233" s="43"/>
      <c r="F233" s="171">
        <f t="shared" ref="F233:K233" si="40">IF(F230=0,0,F232/F230)</f>
        <v>0</v>
      </c>
      <c r="G233" s="1352">
        <f t="shared" si="40"/>
        <v>0</v>
      </c>
      <c r="H233" s="1352">
        <f t="shared" si="40"/>
        <v>0</v>
      </c>
      <c r="I233" s="1352">
        <f t="shared" si="40"/>
        <v>0</v>
      </c>
      <c r="J233" s="1352">
        <f t="shared" si="40"/>
        <v>0</v>
      </c>
      <c r="K233" s="1352">
        <f t="shared" si="40"/>
        <v>0</v>
      </c>
      <c r="L233" s="184"/>
      <c r="M233" s="184"/>
    </row>
    <row r="234" spans="1:13" x14ac:dyDescent="0.2">
      <c r="A234" s="33"/>
      <c r="B234" s="1"/>
      <c r="C234" s="45"/>
      <c r="D234" s="43"/>
      <c r="E234" s="43"/>
      <c r="F234" s="148"/>
      <c r="G234" s="149"/>
      <c r="H234" s="149"/>
      <c r="I234" s="149"/>
      <c r="J234" s="149"/>
      <c r="K234" s="149"/>
      <c r="L234" s="184"/>
      <c r="M234" s="184"/>
    </row>
    <row r="235" spans="1:13" x14ac:dyDescent="0.2">
      <c r="A235" s="33" t="str">
        <f>+A77</f>
        <v>A</v>
      </c>
      <c r="B235" s="1"/>
      <c r="C235" s="45" t="str">
        <f>+C77</f>
        <v>Direct Output Support Costs</v>
      </c>
      <c r="D235" s="43">
        <f>+D77</f>
        <v>0</v>
      </c>
      <c r="E235" s="43">
        <f>+E77</f>
        <v>0</v>
      </c>
      <c r="F235" s="148"/>
      <c r="G235" s="149"/>
      <c r="H235" s="149"/>
      <c r="I235" s="149"/>
      <c r="J235" s="149"/>
      <c r="K235" s="149"/>
      <c r="L235" s="184"/>
      <c r="M235" s="184"/>
    </row>
    <row r="236" spans="1:13" x14ac:dyDescent="0.2">
      <c r="A236" s="33"/>
      <c r="B236" s="1"/>
      <c r="C236" s="45" t="s">
        <v>120</v>
      </c>
      <c r="D236" s="43"/>
      <c r="E236" s="43"/>
      <c r="F236" s="148">
        <f>SUM(G236:K236)</f>
        <v>0</v>
      </c>
      <c r="G236" s="149">
        <f>' Original Budget Template'!G171</f>
        <v>0</v>
      </c>
      <c r="H236" s="149">
        <f>' Original Budget Template'!H171</f>
        <v>0</v>
      </c>
      <c r="I236" s="149">
        <f>' Original Budget Template'!I171</f>
        <v>0</v>
      </c>
      <c r="J236" s="149">
        <f>' Original Budget Template'!J171</f>
        <v>0</v>
      </c>
      <c r="K236" s="149">
        <f>' Original Budget Template'!K171</f>
        <v>0</v>
      </c>
      <c r="L236" s="184"/>
      <c r="M236" s="184"/>
    </row>
    <row r="237" spans="1:13" x14ac:dyDescent="0.2">
      <c r="A237" s="33"/>
      <c r="B237" s="1"/>
      <c r="C237" s="45" t="s">
        <v>121</v>
      </c>
      <c r="D237" s="43"/>
      <c r="E237" s="43"/>
      <c r="F237" s="148">
        <f>SUM(G237:K237)</f>
        <v>0</v>
      </c>
      <c r="G237" s="718">
        <f>IF(ISERROR(SUMIF($B$77:$B$83,1,$K$77:$K$83)/$AA$3),0,(SUMIF($B$77:$B$83,1,$K$77:$K$83)/$AA$3))+IF(ISERROR(SUMIF($B$77:$B$83,2,$K$77:$K$83)/$AA$5),0,(SUMIF($B$77:$B$83,2,$K$77:$K$83)/$AA$5))</f>
        <v>0</v>
      </c>
      <c r="H237" s="718">
        <f>IF(ISERROR(SUMIF($B$77:$B$83,1,$O$77:$O$83)/$AA$3),0,(SUMIF($B$77:$B$83,1,$O$77:$O$83)/$AA$3))+IF(ISERROR(SUMIF($B$77:$B$83,2,$O$77:$O$83)/$AA$5),0,(SUMIF($B$77:$B$83,2,$O$77:$O$83)/$AA$5))</f>
        <v>0</v>
      </c>
      <c r="I237" s="718">
        <f>IF(ISERROR(SUMIF($B$77:$B$83,1,$W$77:$W$83)/$AA$3),0,(SUMIF($B$77:$B$83,1,$W$77:$W$83)/$AA$3))+IF(ISERROR(SUMIF($B$77:$B$83,2,$W$77:$W$83)/$AA$5),0,(SUMIF($B$77:$B$83,2,$W$77:$W$83)/$AA$5))</f>
        <v>0</v>
      </c>
      <c r="J237" s="718">
        <f>IF(ISERROR(SUMIF($B$77:$B$83,1,$AI$77:$AI$83)/$AA$3),0,(SUMIF($B$77:$B$83,1,$AI$77:$AI$83)/$AA$3))+IF(ISERROR(SUMIF($B$77:$B$83,2,$AI$77:$AI$83)/$AA$5),0,(SUMIF($B$77:$B$83,2,$AI$77:$AI$83)/$AA$5))</f>
        <v>0</v>
      </c>
      <c r="K237" s="718">
        <f>IF(ISERROR(SUMIF($B$77:$B$83,1,$AR$77:$AR$83)/$AA$3),0,(SUMIF($B$77:$B$83,1,$AR$77:$AR$83)/$AA$3))+IF(ISERROR(SUMIF($B$77:$B$83,2,$AR$77:$AR$83)/$AA$5),0,(SUMIF($B$77:$B$83,2,$AR$77:$AR$83)/$AA$5))</f>
        <v>0</v>
      </c>
      <c r="L237" s="184"/>
      <c r="M237" s="184"/>
    </row>
    <row r="238" spans="1:13" x14ac:dyDescent="0.2">
      <c r="A238" s="33"/>
      <c r="B238" s="1"/>
      <c r="C238" s="1244" t="s">
        <v>122</v>
      </c>
      <c r="D238" s="43"/>
      <c r="E238" s="43"/>
      <c r="F238" s="148">
        <f t="shared" ref="F238:K238" si="41">+F237-F236</f>
        <v>0</v>
      </c>
      <c r="G238" s="149">
        <f t="shared" si="41"/>
        <v>0</v>
      </c>
      <c r="H238" s="149">
        <f t="shared" si="41"/>
        <v>0</v>
      </c>
      <c r="I238" s="148">
        <f t="shared" si="41"/>
        <v>0</v>
      </c>
      <c r="J238" s="148">
        <f t="shared" si="41"/>
        <v>0</v>
      </c>
      <c r="K238" s="148">
        <f t="shared" si="41"/>
        <v>0</v>
      </c>
      <c r="L238" s="184"/>
      <c r="M238" s="184"/>
    </row>
    <row r="239" spans="1:13" x14ac:dyDescent="0.2">
      <c r="A239" s="33"/>
      <c r="B239" s="1"/>
      <c r="C239" s="1244" t="s">
        <v>123</v>
      </c>
      <c r="D239" s="43"/>
      <c r="E239" s="43"/>
      <c r="F239" s="171">
        <f t="shared" ref="F239:K239" si="42">IF(F236=0,0,F238/F236)</f>
        <v>0</v>
      </c>
      <c r="G239" s="1352">
        <f t="shared" si="42"/>
        <v>0</v>
      </c>
      <c r="H239" s="1352">
        <f t="shared" si="42"/>
        <v>0</v>
      </c>
      <c r="I239" s="171">
        <f t="shared" si="42"/>
        <v>0</v>
      </c>
      <c r="J239" s="171">
        <f t="shared" si="42"/>
        <v>0</v>
      </c>
      <c r="K239" s="171">
        <f t="shared" si="42"/>
        <v>0</v>
      </c>
      <c r="L239" s="184"/>
      <c r="M239" s="184"/>
    </row>
    <row r="240" spans="1:13" x14ac:dyDescent="0.2">
      <c r="A240" s="33"/>
      <c r="B240" s="1"/>
      <c r="C240" s="45"/>
      <c r="D240" s="43"/>
      <c r="E240" s="43"/>
      <c r="F240" s="148"/>
      <c r="G240" s="148"/>
      <c r="H240" s="148"/>
      <c r="I240" s="148"/>
      <c r="J240" s="148"/>
      <c r="K240" s="148"/>
      <c r="L240" s="184"/>
      <c r="M240" s="184"/>
    </row>
    <row r="241" spans="1:22" x14ac:dyDescent="0.2">
      <c r="A241" s="33" t="str">
        <f>+A89</f>
        <v>B</v>
      </c>
      <c r="B241" s="1"/>
      <c r="C241" s="184" t="s">
        <v>194</v>
      </c>
      <c r="D241" s="43">
        <f>+D89</f>
        <v>0</v>
      </c>
      <c r="E241" s="43">
        <f>+E89</f>
        <v>0</v>
      </c>
      <c r="F241" s="148"/>
      <c r="G241" s="148"/>
      <c r="H241" s="148"/>
      <c r="I241" s="148"/>
      <c r="J241" s="148"/>
      <c r="K241" s="148"/>
      <c r="L241" s="184"/>
      <c r="M241" s="184"/>
    </row>
    <row r="242" spans="1:22" x14ac:dyDescent="0.2">
      <c r="A242" s="33"/>
      <c r="B242" s="1"/>
      <c r="C242" s="45" t="s">
        <v>120</v>
      </c>
      <c r="D242" s="43"/>
      <c r="E242" s="43"/>
      <c r="F242" s="148">
        <f>SUM(G242:K242)</f>
        <v>0</v>
      </c>
      <c r="G242" s="148">
        <f>' Original Budget Template'!G173</f>
        <v>0</v>
      </c>
      <c r="H242" s="148">
        <f>' Original Budget Template'!H173</f>
        <v>0</v>
      </c>
      <c r="I242" s="148">
        <f>' Original Budget Template'!I173</f>
        <v>0</v>
      </c>
      <c r="J242" s="148">
        <f>' Original Budget Template'!J173</f>
        <v>0</v>
      </c>
      <c r="K242" s="148">
        <f>' Original Budget Template'!K173</f>
        <v>0</v>
      </c>
      <c r="L242" s="184"/>
      <c r="M242" s="184"/>
    </row>
    <row r="243" spans="1:22" x14ac:dyDescent="0.2">
      <c r="A243" s="33"/>
      <c r="B243" s="1"/>
      <c r="C243" s="45" t="s">
        <v>121</v>
      </c>
      <c r="D243" s="43"/>
      <c r="E243" s="43"/>
      <c r="F243" s="148">
        <f>SUM(G243:K243)</f>
        <v>0</v>
      </c>
      <c r="G243" s="148">
        <f>+K98</f>
        <v>0</v>
      </c>
      <c r="H243" s="149">
        <f>+O98</f>
        <v>0</v>
      </c>
      <c r="I243" s="149">
        <f>W98</f>
        <v>0</v>
      </c>
      <c r="J243" s="148">
        <f>AI98</f>
        <v>0</v>
      </c>
      <c r="K243" s="148">
        <f>AR98</f>
        <v>0</v>
      </c>
      <c r="L243" s="184"/>
      <c r="M243" s="184"/>
    </row>
    <row r="244" spans="1:22" x14ac:dyDescent="0.2">
      <c r="A244" s="33"/>
      <c r="B244" s="1"/>
      <c r="C244" s="1244" t="s">
        <v>122</v>
      </c>
      <c r="D244" s="43"/>
      <c r="E244" s="43"/>
      <c r="F244" s="148">
        <f t="shared" ref="F244:K244" si="43">+F243-F242</f>
        <v>0</v>
      </c>
      <c r="G244" s="148">
        <f t="shared" si="43"/>
        <v>0</v>
      </c>
      <c r="H244" s="148">
        <f t="shared" si="43"/>
        <v>0</v>
      </c>
      <c r="I244" s="148">
        <f t="shared" si="43"/>
        <v>0</v>
      </c>
      <c r="J244" s="148">
        <f t="shared" si="43"/>
        <v>0</v>
      </c>
      <c r="K244" s="148">
        <f t="shared" si="43"/>
        <v>0</v>
      </c>
      <c r="L244" s="184"/>
      <c r="M244" s="184"/>
    </row>
    <row r="245" spans="1:22" x14ac:dyDescent="0.2">
      <c r="A245" s="33"/>
      <c r="B245" s="1"/>
      <c r="C245" s="1244" t="s">
        <v>123</v>
      </c>
      <c r="D245" s="43"/>
      <c r="E245" s="43"/>
      <c r="F245" s="171">
        <f t="shared" ref="F245:K245" si="44">IF(F242=0,0,F244/F242)</f>
        <v>0</v>
      </c>
      <c r="G245" s="171">
        <f t="shared" si="44"/>
        <v>0</v>
      </c>
      <c r="H245" s="171">
        <f t="shared" si="44"/>
        <v>0</v>
      </c>
      <c r="I245" s="171">
        <f t="shared" si="44"/>
        <v>0</v>
      </c>
      <c r="J245" s="171">
        <f t="shared" si="44"/>
        <v>0</v>
      </c>
      <c r="K245" s="171">
        <f t="shared" si="44"/>
        <v>0</v>
      </c>
      <c r="L245" s="184"/>
      <c r="M245" s="184"/>
    </row>
    <row r="246" spans="1:22" x14ac:dyDescent="0.2">
      <c r="A246" s="33"/>
      <c r="B246" s="1"/>
      <c r="C246" s="45"/>
      <c r="D246" s="43"/>
      <c r="E246" s="43"/>
      <c r="F246" s="148"/>
      <c r="G246" s="148"/>
      <c r="H246" s="148"/>
      <c r="I246" s="148"/>
      <c r="J246" s="148"/>
      <c r="K246" s="148"/>
      <c r="L246" s="184"/>
      <c r="M246" s="184"/>
    </row>
    <row r="247" spans="1:22" x14ac:dyDescent="0.2">
      <c r="A247" s="33" t="str">
        <f>+A101</f>
        <v>C</v>
      </c>
      <c r="B247" s="1"/>
      <c r="C247" s="184" t="s">
        <v>209</v>
      </c>
      <c r="D247" s="43">
        <f>+D101</f>
        <v>0</v>
      </c>
      <c r="E247" s="43">
        <f>+E101</f>
        <v>0</v>
      </c>
      <c r="F247" s="148"/>
      <c r="G247" s="148"/>
      <c r="H247" s="148"/>
      <c r="I247" s="148"/>
      <c r="J247" s="148"/>
      <c r="K247" s="148"/>
      <c r="L247" s="184"/>
      <c r="M247" s="184"/>
    </row>
    <row r="248" spans="1:22" x14ac:dyDescent="0.2">
      <c r="A248" s="33"/>
      <c r="B248" s="1"/>
      <c r="C248" s="45" t="s">
        <v>120</v>
      </c>
      <c r="D248" s="43"/>
      <c r="E248" s="43"/>
      <c r="F248" s="148">
        <f>SUM(G248:K248)</f>
        <v>0</v>
      </c>
      <c r="G248" s="148">
        <f>' Original Budget Template'!G175</f>
        <v>0</v>
      </c>
      <c r="H248" s="148">
        <f>' Original Budget Template'!H175</f>
        <v>0</v>
      </c>
      <c r="I248" s="148">
        <f>' Original Budget Template'!I175</f>
        <v>0</v>
      </c>
      <c r="J248" s="148">
        <f>' Original Budget Template'!J175</f>
        <v>0</v>
      </c>
      <c r="K248" s="148">
        <f>' Original Budget Template'!K175</f>
        <v>0</v>
      </c>
      <c r="L248" s="184"/>
      <c r="M248" s="184"/>
      <c r="N248" s="167"/>
      <c r="T248"/>
      <c r="V248" s="16"/>
    </row>
    <row r="249" spans="1:22" x14ac:dyDescent="0.2">
      <c r="A249" s="33"/>
      <c r="B249" s="1"/>
      <c r="C249" s="45" t="s">
        <v>121</v>
      </c>
      <c r="D249" s="43"/>
      <c r="E249" s="43"/>
      <c r="F249" s="148">
        <f>SUM(G249:K249)</f>
        <v>0</v>
      </c>
      <c r="G249" s="148">
        <f>+K101</f>
        <v>0</v>
      </c>
      <c r="H249" s="149">
        <f>O101</f>
        <v>0</v>
      </c>
      <c r="I249" s="149">
        <f>W101</f>
        <v>0</v>
      </c>
      <c r="J249" s="148">
        <f>AI101</f>
        <v>0</v>
      </c>
      <c r="K249" s="148">
        <f>AR101</f>
        <v>0</v>
      </c>
      <c r="L249" s="184"/>
      <c r="M249" s="184"/>
      <c r="N249" s="167"/>
      <c r="T249"/>
      <c r="V249" s="16"/>
    </row>
    <row r="250" spans="1:22" x14ac:dyDescent="0.2">
      <c r="A250" s="33"/>
      <c r="B250" s="1"/>
      <c r="C250" s="1244" t="s">
        <v>122</v>
      </c>
      <c r="D250" s="43"/>
      <c r="E250" s="43"/>
      <c r="F250" s="148">
        <f t="shared" ref="F250:K250" si="45">+F249-F248</f>
        <v>0</v>
      </c>
      <c r="G250" s="148">
        <f t="shared" si="45"/>
        <v>0</v>
      </c>
      <c r="H250" s="148">
        <f t="shared" si="45"/>
        <v>0</v>
      </c>
      <c r="I250" s="148">
        <f t="shared" si="45"/>
        <v>0</v>
      </c>
      <c r="J250" s="148">
        <f t="shared" si="45"/>
        <v>0</v>
      </c>
      <c r="K250" s="148">
        <f t="shared" si="45"/>
        <v>0</v>
      </c>
      <c r="L250" s="184"/>
      <c r="M250" s="184"/>
      <c r="N250" s="167"/>
      <c r="T250"/>
      <c r="V250" s="16"/>
    </row>
    <row r="251" spans="1:22" x14ac:dyDescent="0.2">
      <c r="A251" s="33"/>
      <c r="B251" s="1"/>
      <c r="C251" s="1244" t="s">
        <v>123</v>
      </c>
      <c r="D251" s="43"/>
      <c r="E251" s="43"/>
      <c r="F251" s="171">
        <f t="shared" ref="F251:K251" si="46">IF(F248=0,0,F250/F248)</f>
        <v>0</v>
      </c>
      <c r="G251" s="171">
        <f t="shared" si="46"/>
        <v>0</v>
      </c>
      <c r="H251" s="171">
        <f t="shared" si="46"/>
        <v>0</v>
      </c>
      <c r="I251" s="171">
        <f t="shared" si="46"/>
        <v>0</v>
      </c>
      <c r="J251" s="171">
        <f t="shared" si="46"/>
        <v>0</v>
      </c>
      <c r="K251" s="171">
        <f t="shared" si="46"/>
        <v>0</v>
      </c>
      <c r="L251" s="184"/>
      <c r="M251" s="184"/>
      <c r="N251" s="167"/>
      <c r="T251"/>
      <c r="V251" s="16"/>
    </row>
    <row r="252" spans="1:22" x14ac:dyDescent="0.2">
      <c r="A252" s="33"/>
      <c r="B252" s="1"/>
      <c r="C252" s="45"/>
      <c r="D252" s="43"/>
      <c r="E252" s="43"/>
      <c r="F252" s="148"/>
      <c r="G252" s="148"/>
      <c r="H252" s="148"/>
      <c r="I252" s="148"/>
      <c r="J252" s="148"/>
      <c r="K252" s="148"/>
      <c r="L252" s="184"/>
      <c r="M252" s="184"/>
      <c r="Q252"/>
      <c r="R252" s="59"/>
    </row>
    <row r="253" spans="1:22" x14ac:dyDescent="0.2">
      <c r="A253" s="33"/>
      <c r="B253" s="1"/>
      <c r="C253" s="45" t="s">
        <v>208</v>
      </c>
      <c r="D253" s="43"/>
      <c r="E253" s="43"/>
      <c r="F253" s="148"/>
      <c r="G253" s="148"/>
      <c r="H253" s="148"/>
      <c r="I253" s="148"/>
      <c r="J253" s="148"/>
      <c r="K253" s="148"/>
      <c r="L253" s="184"/>
      <c r="M253" s="184"/>
      <c r="Q253"/>
      <c r="R253" s="59"/>
    </row>
    <row r="254" spans="1:22" x14ac:dyDescent="0.2">
      <c r="A254" s="33"/>
      <c r="B254" s="1"/>
      <c r="C254" s="45" t="s">
        <v>120</v>
      </c>
      <c r="D254" s="43"/>
      <c r="E254" s="43"/>
      <c r="F254" s="148">
        <f>SUM(G254:K254)</f>
        <v>0</v>
      </c>
      <c r="G254" s="148">
        <f>+' Original Budget Template'!L118</f>
        <v>0</v>
      </c>
      <c r="H254" s="148">
        <f>' Original Budget Template'!R118</f>
        <v>0</v>
      </c>
      <c r="I254" s="148">
        <f>' Original Budget Template'!X118</f>
        <v>0</v>
      </c>
      <c r="J254" s="148">
        <f>' Original Budget Template'!AD118</f>
        <v>0</v>
      </c>
      <c r="K254" s="148">
        <f>' Original Budget Template'!AJ118</f>
        <v>0</v>
      </c>
      <c r="L254" s="184"/>
      <c r="M254" s="184"/>
      <c r="Q254"/>
      <c r="R254" s="59"/>
    </row>
    <row r="255" spans="1:22" x14ac:dyDescent="0.2">
      <c r="A255" s="33"/>
      <c r="B255" s="1"/>
      <c r="C255" s="45" t="s">
        <v>121</v>
      </c>
      <c r="D255" s="43"/>
      <c r="E255" s="43"/>
      <c r="F255" s="148">
        <f>SUM(G255:K255)</f>
        <v>0</v>
      </c>
      <c r="G255" s="148">
        <f>+K118</f>
        <v>0</v>
      </c>
      <c r="H255" s="149">
        <f>O118</f>
        <v>0</v>
      </c>
      <c r="I255" s="149">
        <f>W118</f>
        <v>0</v>
      </c>
      <c r="J255" s="148">
        <f>AI118</f>
        <v>0</v>
      </c>
      <c r="K255" s="148">
        <f>AR118</f>
        <v>0</v>
      </c>
      <c r="L255" s="184"/>
      <c r="M255" s="184"/>
      <c r="Q255"/>
      <c r="R255" s="59"/>
    </row>
    <row r="256" spans="1:22" x14ac:dyDescent="0.2">
      <c r="A256" s="33"/>
      <c r="B256" s="1"/>
      <c r="C256" s="1244" t="s">
        <v>122</v>
      </c>
      <c r="D256" s="43"/>
      <c r="E256" s="43"/>
      <c r="F256" s="148">
        <f t="shared" ref="F256:K256" si="47">+F255-F254</f>
        <v>0</v>
      </c>
      <c r="G256" s="148">
        <f t="shared" si="47"/>
        <v>0</v>
      </c>
      <c r="H256" s="148">
        <f t="shared" si="47"/>
        <v>0</v>
      </c>
      <c r="I256" s="148">
        <f t="shared" si="47"/>
        <v>0</v>
      </c>
      <c r="J256" s="148">
        <f t="shared" si="47"/>
        <v>0</v>
      </c>
      <c r="K256" s="148">
        <f t="shared" si="47"/>
        <v>0</v>
      </c>
      <c r="L256" s="184"/>
      <c r="M256" s="184"/>
    </row>
    <row r="257" spans="1:13" x14ac:dyDescent="0.2">
      <c r="A257" s="33"/>
      <c r="B257" s="1"/>
      <c r="C257" s="1244" t="s">
        <v>123</v>
      </c>
      <c r="D257" s="43"/>
      <c r="E257" s="43"/>
      <c r="F257" s="171">
        <f t="shared" ref="F257:K257" si="48">IF(F254=0,0,F256/F254)</f>
        <v>0</v>
      </c>
      <c r="G257" s="171">
        <f t="shared" si="48"/>
        <v>0</v>
      </c>
      <c r="H257" s="171">
        <f t="shared" si="48"/>
        <v>0</v>
      </c>
      <c r="I257" s="171">
        <f t="shared" si="48"/>
        <v>0</v>
      </c>
      <c r="J257" s="171">
        <f t="shared" si="48"/>
        <v>0</v>
      </c>
      <c r="K257" s="171">
        <f t="shared" si="48"/>
        <v>0</v>
      </c>
      <c r="L257" s="184"/>
      <c r="M257" s="184"/>
    </row>
    <row r="258" spans="1:13" x14ac:dyDescent="0.2">
      <c r="A258" s="33"/>
      <c r="B258" s="1"/>
      <c r="C258" s="45"/>
      <c r="D258" s="43"/>
      <c r="E258" s="43"/>
      <c r="F258" s="148"/>
      <c r="G258" s="148"/>
      <c r="H258" s="148"/>
      <c r="I258" s="148"/>
      <c r="J258" s="148"/>
      <c r="K258" s="148"/>
      <c r="L258" s="184"/>
      <c r="M258" s="184"/>
    </row>
    <row r="259" spans="1:13" x14ac:dyDescent="0.2">
      <c r="A259" s="33"/>
      <c r="B259" s="1"/>
      <c r="C259" s="45"/>
      <c r="D259" s="43"/>
      <c r="E259" s="43"/>
      <c r="F259" s="148"/>
      <c r="G259" s="148"/>
      <c r="H259" s="148"/>
      <c r="I259" s="148"/>
      <c r="J259" s="148"/>
      <c r="K259" s="148"/>
      <c r="L259" s="184"/>
      <c r="M259" s="184"/>
    </row>
    <row r="260" spans="1:13" x14ac:dyDescent="0.2">
      <c r="A260" s="33"/>
      <c r="B260" s="1"/>
      <c r="C260" s="1245" t="s">
        <v>88</v>
      </c>
      <c r="D260" s="170"/>
      <c r="E260" s="175" t="s">
        <v>60</v>
      </c>
      <c r="F260" s="148"/>
      <c r="G260" s="148"/>
      <c r="H260" s="148"/>
      <c r="I260" s="148"/>
      <c r="J260" s="148"/>
      <c r="K260" s="148"/>
      <c r="L260" s="184"/>
      <c r="M260" s="184"/>
    </row>
    <row r="261" spans="1:13" x14ac:dyDescent="0.2">
      <c r="A261" s="33"/>
      <c r="B261" s="1"/>
      <c r="C261" s="1244" t="s">
        <v>120</v>
      </c>
      <c r="D261" s="43"/>
      <c r="E261" s="43"/>
      <c r="F261" s="148">
        <f>SUM(G261:K261)</f>
        <v>0</v>
      </c>
      <c r="G261" s="148">
        <f t="shared" ref="G261:K262" si="49">SUM(G182,G188,G194,G200,G206,G212,G218,G224,G230,G236,G242,G248,-G254)</f>
        <v>0</v>
      </c>
      <c r="H261" s="148">
        <f t="shared" si="49"/>
        <v>0</v>
      </c>
      <c r="I261" s="148">
        <f t="shared" si="49"/>
        <v>0</v>
      </c>
      <c r="J261" s="148">
        <f t="shared" si="49"/>
        <v>0</v>
      </c>
      <c r="K261" s="148">
        <f t="shared" si="49"/>
        <v>0</v>
      </c>
      <c r="L261" s="184"/>
      <c r="M261" s="184"/>
    </row>
    <row r="262" spans="1:13" x14ac:dyDescent="0.2">
      <c r="A262" s="33"/>
      <c r="B262" s="1"/>
      <c r="C262" s="1244" t="s">
        <v>121</v>
      </c>
      <c r="D262" s="43"/>
      <c r="E262" s="43"/>
      <c r="F262" s="148">
        <f>SUM(G262:K262)</f>
        <v>0</v>
      </c>
      <c r="G262" s="148">
        <f t="shared" si="49"/>
        <v>0</v>
      </c>
      <c r="H262" s="148">
        <f t="shared" si="49"/>
        <v>0</v>
      </c>
      <c r="I262" s="148">
        <f t="shared" si="49"/>
        <v>0</v>
      </c>
      <c r="J262" s="148">
        <f t="shared" si="49"/>
        <v>0</v>
      </c>
      <c r="K262" s="148">
        <f t="shared" si="49"/>
        <v>0</v>
      </c>
      <c r="L262" s="184"/>
      <c r="M262" s="184"/>
    </row>
    <row r="263" spans="1:13" x14ac:dyDescent="0.2">
      <c r="A263" s="33"/>
      <c r="B263" s="1"/>
      <c r="C263" s="1244" t="s">
        <v>122</v>
      </c>
      <c r="D263" s="43"/>
      <c r="E263" s="43"/>
      <c r="F263" s="148">
        <f t="shared" ref="F263:K263" si="50">+F262-F261</f>
        <v>0</v>
      </c>
      <c r="G263" s="148">
        <f t="shared" si="50"/>
        <v>0</v>
      </c>
      <c r="H263" s="148">
        <f t="shared" si="50"/>
        <v>0</v>
      </c>
      <c r="I263" s="148">
        <f t="shared" si="50"/>
        <v>0</v>
      </c>
      <c r="J263" s="148">
        <f t="shared" si="50"/>
        <v>0</v>
      </c>
      <c r="K263" s="148">
        <f t="shared" si="50"/>
        <v>0</v>
      </c>
      <c r="L263" s="184"/>
      <c r="M263" s="184"/>
    </row>
    <row r="264" spans="1:13" ht="13.5" thickBot="1" x14ac:dyDescent="0.25">
      <c r="A264" s="168"/>
      <c r="B264" s="1320"/>
      <c r="C264" s="1246" t="s">
        <v>123</v>
      </c>
      <c r="D264" s="169"/>
      <c r="E264" s="169"/>
      <c r="F264" s="172">
        <f t="shared" ref="F264:K264" si="51">IF(F261=0,0,F263/F261)</f>
        <v>0</v>
      </c>
      <c r="G264" s="172">
        <f t="shared" si="51"/>
        <v>0</v>
      </c>
      <c r="H264" s="172">
        <f t="shared" si="51"/>
        <v>0</v>
      </c>
      <c r="I264" s="172">
        <f t="shared" si="51"/>
        <v>0</v>
      </c>
      <c r="J264" s="172">
        <f t="shared" si="51"/>
        <v>0</v>
      </c>
      <c r="K264" s="172">
        <f t="shared" si="51"/>
        <v>0</v>
      </c>
      <c r="L264" s="184"/>
      <c r="M264" s="184"/>
    </row>
    <row r="265" spans="1:13" ht="13.5" thickTop="1" x14ac:dyDescent="0.2">
      <c r="L265" s="184"/>
      <c r="M265" s="184"/>
    </row>
    <row r="266" spans="1:13" x14ac:dyDescent="0.2">
      <c r="L266" s="184"/>
      <c r="M266" s="184"/>
    </row>
  </sheetData>
  <sheetProtection sheet="1" objects="1" scenarios="1" formatCells="0" formatColumns="0" formatRows="0" insertColumns="0" insertRows="0" deleteColumns="0" deleteRows="0"/>
  <mergeCells count="32">
    <mergeCell ref="H150:H152"/>
    <mergeCell ref="E177:E178"/>
    <mergeCell ref="F177:F178"/>
    <mergeCell ref="G177:K177"/>
    <mergeCell ref="A174:M174"/>
    <mergeCell ref="A177:A178"/>
    <mergeCell ref="C177:C178"/>
    <mergeCell ref="D177:D178"/>
    <mergeCell ref="B9:B11"/>
    <mergeCell ref="F9:F11"/>
    <mergeCell ref="C150:C152"/>
    <mergeCell ref="D150:E152"/>
    <mergeCell ref="F150:F152"/>
    <mergeCell ref="G150:G152"/>
    <mergeCell ref="E146:G146"/>
    <mergeCell ref="C114:D114"/>
    <mergeCell ref="C115:D115"/>
    <mergeCell ref="C116:D116"/>
    <mergeCell ref="C117:D117"/>
    <mergeCell ref="A9:A11"/>
    <mergeCell ref="C9:C11"/>
    <mergeCell ref="D9:D11"/>
    <mergeCell ref="E9:E11"/>
    <mergeCell ref="G9:G11"/>
    <mergeCell ref="AI3:AK3"/>
    <mergeCell ref="AI5:AK5"/>
    <mergeCell ref="I9:I11"/>
    <mergeCell ref="AD9:AG9"/>
    <mergeCell ref="AM9:AP9"/>
    <mergeCell ref="C109:E109"/>
    <mergeCell ref="C108:E108"/>
    <mergeCell ref="H9:H11"/>
  </mergeCells>
  <pageMargins left="0.49" right="0.75" top="0.33" bottom="0.23" header="0.27" footer="0.17"/>
  <pageSetup paperSize="8" scale="32" orientation="landscape" r:id="rId1"/>
  <headerFooter alignWithMargins="0">
    <oddFooter>&amp;LTemplate Annual Workplan for outputs-based GFA&amp;R&amp;F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BA310"/>
  <sheetViews>
    <sheetView topLeftCell="A112" zoomScale="70" zoomScaleNormal="70" zoomScaleSheetLayoutView="80" workbookViewId="0">
      <selection activeCell="A112" sqref="A112"/>
    </sheetView>
  </sheetViews>
  <sheetFormatPr defaultRowHeight="12.75" outlineLevelRow="1" x14ac:dyDescent="0.2"/>
  <cols>
    <col min="1" max="1" width="5.28515625" customWidth="1"/>
    <col min="2" max="2" width="3.85546875" customWidth="1"/>
    <col min="3" max="3" width="51" style="46" customWidth="1"/>
    <col min="4" max="4" width="13.42578125" bestFit="1" customWidth="1"/>
    <col min="5" max="5" width="14.7109375" customWidth="1"/>
    <col min="6" max="9" width="14.140625" customWidth="1"/>
    <col min="10" max="12" width="12.140625" customWidth="1"/>
    <col min="13" max="16" width="11.140625" customWidth="1"/>
    <col min="17" max="17" width="11.140625" style="59" customWidth="1"/>
    <col min="18" max="19" width="11.140625" customWidth="1"/>
    <col min="20" max="21" width="11.140625" style="16" customWidth="1"/>
    <col min="22" max="22" width="11.140625" style="285" customWidth="1"/>
    <col min="23" max="27" width="11.140625" customWidth="1"/>
    <col min="28" max="29" width="18.140625" customWidth="1"/>
    <col min="30" max="30" width="11.28515625" customWidth="1"/>
    <col min="31" max="31" width="11.28515625" style="285" customWidth="1"/>
    <col min="32" max="33" width="11.28515625" customWidth="1"/>
    <col min="34" max="37" width="11.140625" customWidth="1"/>
    <col min="38" max="38" width="18" customWidth="1"/>
    <col min="39" max="39" width="9.42578125" customWidth="1"/>
    <col min="40" max="40" width="11.28515625" customWidth="1"/>
    <col min="41" max="41" width="11.85546875" customWidth="1"/>
    <col min="42" max="43" width="9.28515625" customWidth="1"/>
    <col min="44" max="44" width="19.85546875" customWidth="1"/>
    <col min="45" max="48" width="9.42578125" customWidth="1"/>
    <col min="49" max="49" width="11.28515625" customWidth="1"/>
    <col min="50" max="50" width="11.85546875" customWidth="1"/>
    <col min="51" max="52" width="9.28515625" customWidth="1"/>
    <col min="53" max="53" width="19.85546875" customWidth="1"/>
  </cols>
  <sheetData>
    <row r="1" spans="1:49" s="9" customFormat="1" ht="27.75" customHeight="1" x14ac:dyDescent="0.2">
      <c r="C1" s="576" t="s">
        <v>237</v>
      </c>
      <c r="E1" s="10"/>
      <c r="Q1" s="55"/>
      <c r="R1" s="14"/>
      <c r="T1" s="14"/>
      <c r="V1" s="14"/>
      <c r="AE1" s="14"/>
      <c r="AN1" s="14"/>
      <c r="AW1" s="14"/>
    </row>
    <row r="2" spans="1:49" s="9" customFormat="1" ht="11.1" customHeight="1" x14ac:dyDescent="0.2">
      <c r="C2" s="8"/>
      <c r="E2" s="10"/>
      <c r="F2" s="10"/>
      <c r="G2" s="10"/>
      <c r="H2" s="88"/>
      <c r="I2" s="10"/>
      <c r="J2" s="10"/>
      <c r="K2" s="10"/>
      <c r="M2" s="14"/>
      <c r="N2" s="14"/>
      <c r="Q2" s="14"/>
      <c r="R2" s="14"/>
      <c r="S2" s="90"/>
      <c r="V2" s="475"/>
      <c r="W2" s="14"/>
      <c r="X2" s="14"/>
      <c r="AC2" s="14"/>
      <c r="AD2" s="14"/>
      <c r="AE2" s="475"/>
      <c r="AM2" s="104"/>
    </row>
    <row r="3" spans="1:49" s="9" customFormat="1" ht="27.75" customHeight="1" x14ac:dyDescent="0.2">
      <c r="C3" s="185">
        <f>' Original Budget Template'!D3</f>
        <v>0</v>
      </c>
      <c r="E3" s="10"/>
      <c r="Q3" s="48" t="s">
        <v>2</v>
      </c>
      <c r="R3" s="190"/>
      <c r="Z3" s="1261" t="s">
        <v>350</v>
      </c>
      <c r="AA3" s="978">
        <v>1</v>
      </c>
      <c r="AC3" s="1310" t="s">
        <v>354</v>
      </c>
      <c r="AE3" s="14"/>
      <c r="AF3" s="14"/>
      <c r="AG3" s="189">
        <f>+' Original Budget Template'!AG3</f>
        <v>0</v>
      </c>
      <c r="AH3" s="1310" t="s">
        <v>356</v>
      </c>
      <c r="AI3" s="1523"/>
      <c r="AJ3" s="1524"/>
      <c r="AK3" s="1525"/>
      <c r="AN3" s="14"/>
      <c r="AW3" s="14"/>
    </row>
    <row r="4" spans="1:49" s="9" customFormat="1" ht="11.1" customHeight="1" x14ac:dyDescent="0.2">
      <c r="E4" s="10"/>
      <c r="F4" s="10"/>
      <c r="G4" s="10"/>
      <c r="H4" s="88"/>
      <c r="I4" s="10"/>
      <c r="J4" s="10"/>
      <c r="K4" s="10"/>
      <c r="M4" s="14"/>
      <c r="N4" s="14"/>
      <c r="Q4" s="90"/>
      <c r="R4" s="94"/>
      <c r="S4" s="94"/>
      <c r="T4" s="90"/>
      <c r="U4" s="90"/>
      <c r="V4" s="90"/>
      <c r="W4" s="95"/>
      <c r="X4" s="96"/>
      <c r="Y4" s="90"/>
      <c r="Z4" s="90"/>
      <c r="AA4" s="90"/>
      <c r="AB4" s="90"/>
      <c r="AC4" s="94"/>
      <c r="AD4" s="94"/>
      <c r="AE4" s="90"/>
      <c r="AF4" s="90"/>
      <c r="AG4" s="90"/>
      <c r="AH4" s="90"/>
      <c r="AI4" s="90"/>
      <c r="AJ4" s="90"/>
      <c r="AK4" s="90"/>
      <c r="AM4" s="104"/>
    </row>
    <row r="5" spans="1:49" s="9" customFormat="1" ht="27.75" customHeight="1" x14ac:dyDescent="0.2">
      <c r="C5" s="185" t="str">
        <f>IF(' Original Budget Template'!AG5="",' Original Budget Template'!D5&amp;" prepared in "&amp;' Original Budget Template'!AG3,' Original Budget Template'!D5&amp;" prepared in "&amp;' Original Budget Template'!AG3&amp;" and "&amp;' Original Budget Template'!AG5)</f>
        <v xml:space="preserve"> prepared in </v>
      </c>
      <c r="E5" s="10"/>
      <c r="Q5" s="48" t="s">
        <v>3</v>
      </c>
      <c r="R5" s="191"/>
      <c r="T5" s="90"/>
      <c r="U5" s="90"/>
      <c r="V5" s="90"/>
      <c r="W5" s="95"/>
      <c r="X5" s="96"/>
      <c r="Y5" s="90"/>
      <c r="Z5" s="1261" t="s">
        <v>351</v>
      </c>
      <c r="AA5" s="978">
        <v>1</v>
      </c>
      <c r="AB5" s="90"/>
      <c r="AC5" s="1310" t="s">
        <v>355</v>
      </c>
      <c r="AE5" s="14"/>
      <c r="AF5" s="14"/>
      <c r="AG5" s="189">
        <f>+' Original Budget Template'!AG5</f>
        <v>0</v>
      </c>
      <c r="AH5" s="1310" t="s">
        <v>356</v>
      </c>
      <c r="AI5" s="1526"/>
      <c r="AJ5" s="1527"/>
      <c r="AK5" s="1528"/>
      <c r="AN5" s="14"/>
      <c r="AW5" s="14"/>
    </row>
    <row r="6" spans="1:49" s="9" customFormat="1" ht="14.25" customHeight="1" x14ac:dyDescent="0.2">
      <c r="C6" s="1227"/>
      <c r="E6" s="10"/>
      <c r="Q6" s="55"/>
      <c r="R6" s="14"/>
      <c r="T6" s="14"/>
      <c r="V6" s="14"/>
      <c r="AE6" s="14"/>
      <c r="AN6" s="14"/>
      <c r="AW6" s="14"/>
    </row>
    <row r="7" spans="1:49" s="9" customFormat="1" ht="15.75" customHeight="1" thickBot="1" x14ac:dyDescent="0.25">
      <c r="C7" s="1227"/>
      <c r="E7" s="10"/>
      <c r="Q7" s="55"/>
      <c r="R7" s="14"/>
      <c r="T7" s="14"/>
      <c r="V7" s="14"/>
      <c r="AE7" s="14"/>
      <c r="AN7" s="14"/>
      <c r="AW7" s="14"/>
    </row>
    <row r="8" spans="1:49" s="9" customFormat="1" ht="24" customHeight="1" thickBot="1" x14ac:dyDescent="0.25">
      <c r="A8" s="1062" t="s">
        <v>321</v>
      </c>
      <c r="B8" s="1063"/>
      <c r="C8" s="1228"/>
      <c r="D8" s="1063"/>
      <c r="E8" s="1064"/>
      <c r="F8" s="1024" t="s">
        <v>322</v>
      </c>
      <c r="G8" s="1025"/>
      <c r="H8" s="1026"/>
      <c r="I8" s="1027"/>
      <c r="J8" s="1092" t="s">
        <v>323</v>
      </c>
      <c r="K8" s="1093"/>
      <c r="L8" s="1094"/>
      <c r="M8" s="1095"/>
      <c r="N8" s="1095"/>
      <c r="O8" s="1094"/>
      <c r="P8" s="1094"/>
      <c r="Q8" s="1094"/>
      <c r="R8" s="1094"/>
      <c r="S8" s="1094"/>
      <c r="T8" s="1094"/>
      <c r="U8" s="1094"/>
      <c r="V8" s="1094"/>
      <c r="W8" s="1094"/>
      <c r="X8" s="1094"/>
      <c r="Y8" s="1094"/>
      <c r="Z8" s="1094"/>
      <c r="AA8" s="1094"/>
      <c r="AB8" s="1094"/>
      <c r="AC8" s="1094"/>
      <c r="AD8" s="1094"/>
      <c r="AE8" s="1094"/>
      <c r="AF8" s="1094"/>
      <c r="AG8" s="1151"/>
      <c r="AH8" s="1118" t="s">
        <v>332</v>
      </c>
      <c r="AI8" s="1119"/>
      <c r="AJ8" s="1119"/>
      <c r="AK8" s="1119"/>
      <c r="AL8" s="1120"/>
      <c r="AM8" s="1121"/>
      <c r="AN8" s="1121"/>
      <c r="AO8" s="1159"/>
      <c r="AP8" s="1160"/>
      <c r="AQ8" s="1182"/>
    </row>
    <row r="9" spans="1:49" ht="12.75" customHeight="1" x14ac:dyDescent="0.2">
      <c r="A9" s="1573" t="s">
        <v>324</v>
      </c>
      <c r="B9" s="1551" t="s">
        <v>353</v>
      </c>
      <c r="C9" s="1574" t="s">
        <v>325</v>
      </c>
      <c r="D9" s="1574" t="s">
        <v>81</v>
      </c>
      <c r="E9" s="1575" t="s">
        <v>82</v>
      </c>
      <c r="F9" s="1576" t="s">
        <v>190</v>
      </c>
      <c r="G9" s="1577" t="s">
        <v>187</v>
      </c>
      <c r="H9" s="1577" t="s">
        <v>189</v>
      </c>
      <c r="I9" s="1578" t="s">
        <v>188</v>
      </c>
      <c r="J9" s="1152" t="s">
        <v>326</v>
      </c>
      <c r="K9" s="979" t="s">
        <v>326</v>
      </c>
      <c r="L9" s="980"/>
      <c r="M9" s="980"/>
      <c r="N9" s="981" t="s">
        <v>54</v>
      </c>
      <c r="O9" s="982" t="s">
        <v>327</v>
      </c>
      <c r="P9" s="980"/>
      <c r="Q9" s="980"/>
      <c r="R9" s="979" t="s">
        <v>328</v>
      </c>
      <c r="S9" s="982" t="s">
        <v>329</v>
      </c>
      <c r="T9" s="981"/>
      <c r="U9" s="981"/>
      <c r="V9" s="983" t="s">
        <v>91</v>
      </c>
      <c r="W9" s="985"/>
      <c r="X9" s="985"/>
      <c r="Y9" s="985"/>
      <c r="Z9" s="985"/>
      <c r="AA9" s="984" t="s">
        <v>91</v>
      </c>
      <c r="AB9" s="985"/>
      <c r="AC9" s="985"/>
      <c r="AD9" s="986"/>
      <c r="AE9" s="987"/>
      <c r="AF9" s="987"/>
      <c r="AG9" s="988" t="s">
        <v>91</v>
      </c>
      <c r="AH9" s="1582" t="s">
        <v>102</v>
      </c>
      <c r="AI9" s="1569"/>
      <c r="AJ9" s="1569"/>
      <c r="AK9" s="1569"/>
      <c r="AL9" s="996" t="s">
        <v>92</v>
      </c>
      <c r="AM9" s="997" t="s">
        <v>92</v>
      </c>
      <c r="AN9" s="998"/>
      <c r="AO9" s="999"/>
      <c r="AP9" s="1000" t="s">
        <v>92</v>
      </c>
    </row>
    <row r="10" spans="1:49" ht="25.5" customHeight="1" x14ac:dyDescent="0.2">
      <c r="A10" s="1552"/>
      <c r="B10" s="1552"/>
      <c r="C10" s="1550"/>
      <c r="D10" s="1550"/>
      <c r="E10" s="1538"/>
      <c r="F10" s="1540"/>
      <c r="G10" s="1543"/>
      <c r="H10" s="1543"/>
      <c r="I10" s="1545"/>
      <c r="J10" s="1099" t="s">
        <v>330</v>
      </c>
      <c r="K10" s="989" t="s">
        <v>53</v>
      </c>
      <c r="L10" s="990"/>
      <c r="M10" s="990"/>
      <c r="N10" s="989" t="s">
        <v>330</v>
      </c>
      <c r="O10" s="989" t="s">
        <v>53</v>
      </c>
      <c r="P10" s="990"/>
      <c r="Q10" s="990"/>
      <c r="R10" s="989" t="s">
        <v>330</v>
      </c>
      <c r="S10" s="989" t="s">
        <v>53</v>
      </c>
      <c r="T10" s="989"/>
      <c r="U10" s="989"/>
      <c r="V10" s="989" t="s">
        <v>330</v>
      </c>
      <c r="W10" s="1264" t="s">
        <v>83</v>
      </c>
      <c r="X10" s="1264" t="s">
        <v>84</v>
      </c>
      <c r="Y10" s="1264" t="s">
        <v>85</v>
      </c>
      <c r="Z10" s="1264" t="s">
        <v>86</v>
      </c>
      <c r="AA10" s="989" t="s">
        <v>53</v>
      </c>
      <c r="AB10" s="991"/>
      <c r="AC10" s="991"/>
      <c r="AD10" s="992" t="s">
        <v>191</v>
      </c>
      <c r="AE10" s="992" t="s">
        <v>191</v>
      </c>
      <c r="AF10" s="990"/>
      <c r="AG10" s="993"/>
      <c r="AH10" s="1124" t="s">
        <v>83</v>
      </c>
      <c r="AI10" s="1002" t="s">
        <v>84</v>
      </c>
      <c r="AJ10" s="1002" t="s">
        <v>85</v>
      </c>
      <c r="AK10" s="1002" t="s">
        <v>86</v>
      </c>
      <c r="AL10" s="1003"/>
      <c r="AM10" s="1004"/>
      <c r="AN10" s="1005" t="s">
        <v>19</v>
      </c>
      <c r="AO10" s="1005" t="s">
        <v>19</v>
      </c>
      <c r="AP10" s="1006"/>
    </row>
    <row r="11" spans="1:49" ht="127.5" x14ac:dyDescent="0.2">
      <c r="A11" s="1552"/>
      <c r="B11" s="1552"/>
      <c r="C11" s="1550"/>
      <c r="D11" s="1550"/>
      <c r="E11" s="1538"/>
      <c r="F11" s="1540"/>
      <c r="G11" s="1543"/>
      <c r="H11" s="1543"/>
      <c r="I11" s="1545"/>
      <c r="J11" s="1269" t="s">
        <v>75</v>
      </c>
      <c r="K11" s="1270" t="s">
        <v>75</v>
      </c>
      <c r="L11" s="1284" t="s">
        <v>23</v>
      </c>
      <c r="M11" s="1284" t="s">
        <v>24</v>
      </c>
      <c r="N11" s="1270" t="s">
        <v>193</v>
      </c>
      <c r="O11" s="1270" t="s">
        <v>75</v>
      </c>
      <c r="P11" s="1284" t="s">
        <v>23</v>
      </c>
      <c r="Q11" s="1284" t="s">
        <v>24</v>
      </c>
      <c r="R11" s="1270" t="s">
        <v>193</v>
      </c>
      <c r="S11" s="1270" t="s">
        <v>75</v>
      </c>
      <c r="T11" s="1285" t="s">
        <v>23</v>
      </c>
      <c r="U11" s="1285" t="s">
        <v>24</v>
      </c>
      <c r="V11" s="1270" t="s">
        <v>193</v>
      </c>
      <c r="W11" s="1268" t="str">
        <f>+' Original Budget Template'!H11</f>
        <v>July to Sept</v>
      </c>
      <c r="X11" s="1268" t="str">
        <f>+' Original Budget Template'!I11</f>
        <v>Oct to Dec</v>
      </c>
      <c r="Y11" s="1268" t="str">
        <f>+' Original Budget Template'!J11</f>
        <v>Jan to Mar</v>
      </c>
      <c r="Z11" s="1268" t="str">
        <f>+' Original Budget Template'!K11</f>
        <v>Apr to Jun</v>
      </c>
      <c r="AA11" s="1271" t="s">
        <v>75</v>
      </c>
      <c r="AB11" s="994" t="s">
        <v>23</v>
      </c>
      <c r="AC11" s="994" t="s">
        <v>24</v>
      </c>
      <c r="AD11" s="995" t="s">
        <v>26</v>
      </c>
      <c r="AE11" s="995" t="s">
        <v>27</v>
      </c>
      <c r="AF11" s="989" t="s">
        <v>331</v>
      </c>
      <c r="AG11" s="993" t="s">
        <v>333</v>
      </c>
      <c r="AH11" s="1225" t="str">
        <f>+' Original Budget Template'!AF11</f>
        <v>July to Sept</v>
      </c>
      <c r="AI11" s="1224" t="str">
        <f>+' Original Budget Template'!AG11</f>
        <v>Oct to Dec</v>
      </c>
      <c r="AJ11" s="1224" t="str">
        <f>+' Original Budget Template'!AH11</f>
        <v>Jan to Mar</v>
      </c>
      <c r="AK11" s="1224" t="str">
        <f>+' Original Budget Template'!AI11</f>
        <v>Apr to Jun</v>
      </c>
      <c r="AL11" s="1007" t="s">
        <v>105</v>
      </c>
      <c r="AM11" s="1008" t="s">
        <v>106</v>
      </c>
      <c r="AN11" s="1009" t="s">
        <v>26</v>
      </c>
      <c r="AO11" s="1009" t="s">
        <v>27</v>
      </c>
      <c r="AP11" s="1006" t="s">
        <v>334</v>
      </c>
    </row>
    <row r="12" spans="1:49" ht="14.25" x14ac:dyDescent="0.2">
      <c r="A12" s="885" t="s">
        <v>264</v>
      </c>
      <c r="B12" s="1290"/>
      <c r="C12" s="582" t="s">
        <v>265</v>
      </c>
      <c r="D12" s="6"/>
      <c r="E12" s="1065"/>
      <c r="F12" s="1028"/>
      <c r="G12" s="28"/>
      <c r="H12" s="28"/>
      <c r="I12" s="1029"/>
      <c r="J12" s="1102"/>
      <c r="K12" s="25"/>
      <c r="L12" s="76"/>
      <c r="M12" s="76"/>
      <c r="N12" s="25"/>
      <c r="O12" s="15"/>
      <c r="P12" s="76"/>
      <c r="Q12" s="76"/>
      <c r="R12" s="25"/>
      <c r="S12" s="15"/>
      <c r="T12" s="76"/>
      <c r="U12" s="76"/>
      <c r="V12" s="25"/>
      <c r="W12" s="1265"/>
      <c r="X12" s="1265"/>
      <c r="Y12" s="1265"/>
      <c r="Z12" s="1265"/>
      <c r="AA12" s="25"/>
      <c r="AB12" s="76"/>
      <c r="AC12" s="76"/>
      <c r="AD12" s="78"/>
      <c r="AE12" s="78"/>
      <c r="AF12" s="25"/>
      <c r="AG12" s="908"/>
      <c r="AH12" s="1161"/>
      <c r="AI12" s="5"/>
      <c r="AJ12" s="5"/>
      <c r="AK12" s="5"/>
      <c r="AL12" s="25"/>
      <c r="AM12" s="15"/>
      <c r="AN12" s="480"/>
      <c r="AO12" s="480"/>
      <c r="AP12" s="908"/>
    </row>
    <row r="13" spans="1:49" s="475" customFormat="1" x14ac:dyDescent="0.2">
      <c r="A13" s="909">
        <f>' Original Budget Template'!A13</f>
        <v>1</v>
      </c>
      <c r="B13" s="1311">
        <f>' Original Budget Template'!B13</f>
        <v>2</v>
      </c>
      <c r="C13" s="409" t="str">
        <f>' Original Budget Template'!C13</f>
        <v>Description (Output 1)</v>
      </c>
      <c r="D13" s="410">
        <f>' Original Budget Template'!D13</f>
        <v>0</v>
      </c>
      <c r="E13" s="1066">
        <f>' Original Budget Template'!E13</f>
        <v>0</v>
      </c>
      <c r="F13" s="1030">
        <f>SUM(F14:F19)</f>
        <v>0</v>
      </c>
      <c r="G13" s="1030">
        <f>SUM(G14:G19)</f>
        <v>0</v>
      </c>
      <c r="H13" s="464">
        <f>' Original Budget Template'!G13</f>
        <v>0</v>
      </c>
      <c r="I13" s="1031">
        <f>SUM(I14:I19)</f>
        <v>0</v>
      </c>
      <c r="J13" s="1030">
        <f>+' Original Budget Template'!L13</f>
        <v>0</v>
      </c>
      <c r="K13" s="464">
        <f>SUM(K15:K19)</f>
        <v>0</v>
      </c>
      <c r="L13" s="465">
        <f>+K13-J13</f>
        <v>0</v>
      </c>
      <c r="M13" s="457">
        <f>IF(ISERROR(L13/J13),0,L13/J13)</f>
        <v>0</v>
      </c>
      <c r="N13" s="676">
        <f>SUM(N15:N18)</f>
        <v>0</v>
      </c>
      <c r="O13" s="354">
        <f>SUM(O15:O18)</f>
        <v>0</v>
      </c>
      <c r="P13" s="465">
        <f>+O13-N13</f>
        <v>0</v>
      </c>
      <c r="Q13" s="457">
        <f>IF(ISERROR(P13/N13),0,P13/N13)</f>
        <v>0</v>
      </c>
      <c r="R13" s="676">
        <f>SUM(R15:R18)</f>
        <v>0</v>
      </c>
      <c r="S13" s="354">
        <f>SUM(S15:S18)</f>
        <v>0</v>
      </c>
      <c r="T13" s="465">
        <f>+S13-R13</f>
        <v>0</v>
      </c>
      <c r="U13" s="457">
        <f>IF(ISERROR(T13/R13),0,T13/R13)</f>
        <v>0</v>
      </c>
      <c r="V13" s="676">
        <f>SUM(V15:V18)</f>
        <v>0</v>
      </c>
      <c r="W13" s="1030">
        <f>SUM(W15:W19)</f>
        <v>0</v>
      </c>
      <c r="X13" s="1030">
        <f>SUM(X15:X19)</f>
        <v>0</v>
      </c>
      <c r="Y13" s="1030">
        <f>SUM(Y15:Y19)</f>
        <v>0</v>
      </c>
      <c r="Z13" s="1030">
        <f>SUM(Z15:Z19)</f>
        <v>0</v>
      </c>
      <c r="AA13" s="1030">
        <f>SUM(AA15:AA19)</f>
        <v>0</v>
      </c>
      <c r="AB13" s="465">
        <f>+AA13-V13</f>
        <v>0</v>
      </c>
      <c r="AC13" s="457">
        <f>IF(ISERROR(AB13/V13),0,AB13/V13)</f>
        <v>0</v>
      </c>
      <c r="AD13" s="472">
        <f>IF(ISERROR((+$V13+$R13+$N13+$J13)/$F13),0,(+$V13+$R13+$N13+$J13)/$F13)</f>
        <v>0</v>
      </c>
      <c r="AE13" s="472">
        <f>IF(ISERROR((+$AA13+$S13+$O13+$K13)/$G13),0,(+$AA13+$S13+$O13+$K13)/$G13)</f>
        <v>0</v>
      </c>
      <c r="AF13" s="466"/>
      <c r="AG13" s="1154"/>
      <c r="AH13" s="1139">
        <f>SUM(AH15:AH19)</f>
        <v>0</v>
      </c>
      <c r="AI13" s="668">
        <f>SUM(AI15:AI19)</f>
        <v>0</v>
      </c>
      <c r="AJ13" s="668">
        <f>SUM(AJ15:AJ19)</f>
        <v>0</v>
      </c>
      <c r="AK13" s="668">
        <f>SUM(AK15:AK19)</f>
        <v>0</v>
      </c>
      <c r="AL13" s="676">
        <f>+' Original Budget Template'!AJ13</f>
        <v>0</v>
      </c>
      <c r="AM13" s="676">
        <f>SUM(AM15:AM18)</f>
        <v>0</v>
      </c>
      <c r="AN13" s="472">
        <f>IF(ISERROR((+$AL13+$V13+$R13+$N13+$J13)/$F13),0,(+$AL13+$V13+$R13+$N13+$J13)/$F13)</f>
        <v>0</v>
      </c>
      <c r="AO13" s="472">
        <f>IF(ISERROR(($AM13+$AA13+$S13+$O13+$K13)/$G13),0,($AM13+$AA13+$S13+$O13+$K13)/$G13)</f>
        <v>0</v>
      </c>
      <c r="AP13" s="910"/>
    </row>
    <row r="14" spans="1:49" ht="38.25" x14ac:dyDescent="0.2">
      <c r="A14" s="911"/>
      <c r="B14" s="1312"/>
      <c r="C14" s="188" t="str">
        <f>' Original Budget Template'!C14</f>
        <v>Under each sub-output, provide a detailed description of what resources will be used to deliver the outputs:</v>
      </c>
      <c r="D14" s="65"/>
      <c r="E14" s="1067"/>
      <c r="F14" s="1032"/>
      <c r="G14" s="1032"/>
      <c r="H14" s="436"/>
      <c r="I14" s="1033"/>
      <c r="J14" s="1032"/>
      <c r="K14" s="437"/>
      <c r="L14" s="438"/>
      <c r="M14" s="458"/>
      <c r="N14" s="683"/>
      <c r="O14" s="27"/>
      <c r="P14" s="438"/>
      <c r="Q14" s="458"/>
      <c r="R14" s="683"/>
      <c r="S14" s="27"/>
      <c r="T14" s="438"/>
      <c r="U14" s="458"/>
      <c r="V14" s="683"/>
      <c r="W14" s="437"/>
      <c r="X14" s="437"/>
      <c r="Y14" s="437"/>
      <c r="Z14" s="437"/>
      <c r="AA14" s="1032"/>
      <c r="AB14" s="438"/>
      <c r="AC14" s="458"/>
      <c r="AD14" s="469"/>
      <c r="AE14" s="469"/>
      <c r="AF14" s="414"/>
      <c r="AG14" s="1155"/>
      <c r="AH14" s="1127"/>
      <c r="AI14" s="62"/>
      <c r="AJ14" s="62"/>
      <c r="AK14" s="62"/>
      <c r="AL14" s="683"/>
      <c r="AM14" s="683"/>
      <c r="AN14" s="469"/>
      <c r="AO14" s="469"/>
      <c r="AP14" s="912"/>
    </row>
    <row r="15" spans="1:49" x14ac:dyDescent="0.2">
      <c r="A15" s="913">
        <f>' Original Budget Template'!A15</f>
        <v>1.1000000000000001</v>
      </c>
      <c r="B15" s="4"/>
      <c r="C15" s="11" t="str">
        <f>' Original Budget Template'!C15</f>
        <v>Description - suboutputs/tasks/expense type</v>
      </c>
      <c r="D15" s="22"/>
      <c r="E15" s="1068"/>
      <c r="F15" s="1034">
        <f>+' Original Budget Template'!F15</f>
        <v>0</v>
      </c>
      <c r="G15" s="1034">
        <f>SUM(K15,O15,S15,AA15,AM15)</f>
        <v>0</v>
      </c>
      <c r="H15" s="439">
        <f>' Original Budget Template'!G15</f>
        <v>0</v>
      </c>
      <c r="I15" s="1035">
        <f>IF(ISERROR(IF($B$13=1,G15/$AA$3,G15/$AA$5)),0,(IF($B$13=1,G15/$AA$3,G15/$AA$5)))</f>
        <v>0</v>
      </c>
      <c r="J15" s="1034">
        <f>+' Original Budget Template'!L15</f>
        <v>0</v>
      </c>
      <c r="K15" s="536">
        <f>+'Progress Report - Yr 1 &amp; 9 mth'!O15</f>
        <v>0</v>
      </c>
      <c r="L15" s="441">
        <f t="shared" ref="L15:L39" si="0">+K15-J15</f>
        <v>0</v>
      </c>
      <c r="M15" s="459">
        <f>IF(ISERROR(L15/J15),0,L15/J15)</f>
        <v>0</v>
      </c>
      <c r="N15" s="684">
        <f>+'Progress Financial Report -Yr 2'!N15</f>
        <v>0</v>
      </c>
      <c r="O15" s="174">
        <f>+'Progress Financial Report -Yr 2'!S15</f>
        <v>0</v>
      </c>
      <c r="P15" s="441">
        <f>+O15-N15</f>
        <v>0</v>
      </c>
      <c r="Q15" s="459">
        <f>IF(ISERROR(P15/N15),0,P15/N15)</f>
        <v>0</v>
      </c>
      <c r="R15" s="684">
        <f>+'Progress Financial Report -Yr 3'!R15</f>
        <v>0</v>
      </c>
      <c r="S15" s="174">
        <f>+'Progress Financial Report -Yr 3'!W15</f>
        <v>0</v>
      </c>
      <c r="T15" s="441">
        <f>+S15-R15</f>
        <v>0</v>
      </c>
      <c r="U15" s="459">
        <f>IF(ISERROR(T15/R15),0,T15/R15)</f>
        <v>0</v>
      </c>
      <c r="V15" s="684">
        <f>+'Progress Financial Report -Yr 3'!AI15</f>
        <v>0</v>
      </c>
      <c r="W15" s="440"/>
      <c r="X15" s="440"/>
      <c r="Y15" s="440"/>
      <c r="Z15" s="440"/>
      <c r="AA15" s="1034">
        <f>SUM(W15:Z15)</f>
        <v>0</v>
      </c>
      <c r="AB15" s="441">
        <f>+AA15-V15</f>
        <v>0</v>
      </c>
      <c r="AC15" s="459">
        <f>IF(ISERROR(AB15/V15),0,AB15/V15)</f>
        <v>0</v>
      </c>
      <c r="AD15" s="469"/>
      <c r="AE15" s="469"/>
      <c r="AF15" s="589"/>
      <c r="AG15" s="914"/>
      <c r="AH15" s="1128">
        <f>+' Original Budget Template'!AF15</f>
        <v>0</v>
      </c>
      <c r="AI15" s="366">
        <f>+' Original Budget Template'!AG15</f>
        <v>0</v>
      </c>
      <c r="AJ15" s="366">
        <f>+' Original Budget Template'!AH15</f>
        <v>0</v>
      </c>
      <c r="AK15" s="366">
        <f>+' Original Budget Template'!AI15</f>
        <v>0</v>
      </c>
      <c r="AL15" s="684">
        <f>+' Original Budget Template'!AJ15</f>
        <v>0</v>
      </c>
      <c r="AM15" s="684">
        <f>SUM(AH15:AK15)</f>
        <v>0</v>
      </c>
      <c r="AN15" s="469"/>
      <c r="AO15" s="469"/>
      <c r="AP15" s="914"/>
    </row>
    <row r="16" spans="1:49" x14ac:dyDescent="0.2">
      <c r="A16" s="913">
        <f>' Original Budget Template'!A16</f>
        <v>1.2</v>
      </c>
      <c r="B16" s="4"/>
      <c r="C16" s="11" t="str">
        <f>' Original Budget Template'!C16</f>
        <v>Description - suboutputs/tasks/expense type</v>
      </c>
      <c r="D16" s="22"/>
      <c r="E16" s="1068"/>
      <c r="F16" s="1034">
        <f>+' Original Budget Template'!F16</f>
        <v>0</v>
      </c>
      <c r="G16" s="1034">
        <f>SUM(K16,O16,S16,AA16,AM16)</f>
        <v>0</v>
      </c>
      <c r="H16" s="439">
        <f>' Original Budget Template'!G16</f>
        <v>0</v>
      </c>
      <c r="I16" s="1035">
        <f>IF(ISERROR(IF($B$13=1,G16/$AA$3,G16/$AA$5)),0,(IF($B$13=1,G16/$AA$3,G16/$AA$5)))</f>
        <v>0</v>
      </c>
      <c r="J16" s="1034">
        <f>+' Original Budget Template'!L16</f>
        <v>0</v>
      </c>
      <c r="K16" s="536">
        <f>+'Progress Report - Yr 1 &amp; 9 mth'!O16</f>
        <v>0</v>
      </c>
      <c r="L16" s="441">
        <f t="shared" si="0"/>
        <v>0</v>
      </c>
      <c r="M16" s="459">
        <f>IF(ISERROR(L16/J16),0,L16/J16)</f>
        <v>0</v>
      </c>
      <c r="N16" s="684">
        <f>+'Progress Financial Report -Yr 2'!N16</f>
        <v>0</v>
      </c>
      <c r="O16" s="174">
        <f>+'Progress Financial Report -Yr 2'!S16</f>
        <v>0</v>
      </c>
      <c r="P16" s="441">
        <f>+O16-N16</f>
        <v>0</v>
      </c>
      <c r="Q16" s="459">
        <f>IF(ISERROR(P16/N16),0,P16/N16)</f>
        <v>0</v>
      </c>
      <c r="R16" s="684">
        <f>+'Progress Financial Report -Yr 3'!R16</f>
        <v>0</v>
      </c>
      <c r="S16" s="174">
        <f>+'Progress Financial Report -Yr 3'!W16</f>
        <v>0</v>
      </c>
      <c r="T16" s="441">
        <f>+S16-R16</f>
        <v>0</v>
      </c>
      <c r="U16" s="459">
        <f>IF(ISERROR(T16/R16),0,T16/R16)</f>
        <v>0</v>
      </c>
      <c r="V16" s="684">
        <f>+'Progress Financial Report -Yr 3'!AI16</f>
        <v>0</v>
      </c>
      <c r="W16" s="440"/>
      <c r="X16" s="440"/>
      <c r="Y16" s="440"/>
      <c r="Z16" s="440"/>
      <c r="AA16" s="1034">
        <f>SUM(W16:Z16)</f>
        <v>0</v>
      </c>
      <c r="AB16" s="441">
        <f>+AA16-V16</f>
        <v>0</v>
      </c>
      <c r="AC16" s="459">
        <f>IF(ISERROR(AB16/V16),0,AB16/V16)</f>
        <v>0</v>
      </c>
      <c r="AD16" s="469"/>
      <c r="AE16" s="469"/>
      <c r="AF16" s="589"/>
      <c r="AG16" s="914"/>
      <c r="AH16" s="1128">
        <f>+' Original Budget Template'!AF16</f>
        <v>0</v>
      </c>
      <c r="AI16" s="366">
        <f>+' Original Budget Template'!AG16</f>
        <v>0</v>
      </c>
      <c r="AJ16" s="366">
        <f>+' Original Budget Template'!AH16</f>
        <v>0</v>
      </c>
      <c r="AK16" s="366">
        <f>+' Original Budget Template'!AI16</f>
        <v>0</v>
      </c>
      <c r="AL16" s="684">
        <f>+' Original Budget Template'!AJ16</f>
        <v>0</v>
      </c>
      <c r="AM16" s="684">
        <f>SUM(AH16:AK16)</f>
        <v>0</v>
      </c>
      <c r="AN16" s="469"/>
      <c r="AO16" s="469"/>
      <c r="AP16" s="914"/>
    </row>
    <row r="17" spans="1:42" x14ac:dyDescent="0.2">
      <c r="A17" s="913">
        <f>' Original Budget Template'!A17</f>
        <v>1.3</v>
      </c>
      <c r="B17" s="4"/>
      <c r="C17" s="11" t="str">
        <f>' Original Budget Template'!C17</f>
        <v>Description - suboutputs/tasks/expense type</v>
      </c>
      <c r="D17" s="22"/>
      <c r="E17" s="1068"/>
      <c r="F17" s="1034">
        <f>+' Original Budget Template'!F17</f>
        <v>0</v>
      </c>
      <c r="G17" s="1034">
        <f>SUM(K17,O17,S17,AA17,AM17)</f>
        <v>0</v>
      </c>
      <c r="H17" s="439">
        <f>' Original Budget Template'!G17</f>
        <v>0</v>
      </c>
      <c r="I17" s="1035">
        <f>IF(ISERROR(IF($B$13=1,G17/$AA$3,G17/$AA$5)),0,(IF($B$13=1,G17/$AA$3,G17/$AA$5)))</f>
        <v>0</v>
      </c>
      <c r="J17" s="1034">
        <f>+' Original Budget Template'!L17</f>
        <v>0</v>
      </c>
      <c r="K17" s="536">
        <f>+'Progress Report - Yr 1 &amp; 9 mth'!O17</f>
        <v>0</v>
      </c>
      <c r="L17" s="441">
        <f t="shared" si="0"/>
        <v>0</v>
      </c>
      <c r="M17" s="459">
        <f>IF(ISERROR(L17/J17),0,L17/J17)</f>
        <v>0</v>
      </c>
      <c r="N17" s="684">
        <f>+'Progress Financial Report -Yr 2'!N17</f>
        <v>0</v>
      </c>
      <c r="O17" s="174">
        <f>+'Progress Financial Report -Yr 2'!S17</f>
        <v>0</v>
      </c>
      <c r="P17" s="441">
        <f>+O17-N17</f>
        <v>0</v>
      </c>
      <c r="Q17" s="459">
        <f>IF(ISERROR(P17/N17),0,P17/N17)</f>
        <v>0</v>
      </c>
      <c r="R17" s="684">
        <f>+'Progress Financial Report -Yr 3'!R17</f>
        <v>0</v>
      </c>
      <c r="S17" s="174">
        <f>+'Progress Financial Report -Yr 3'!W17</f>
        <v>0</v>
      </c>
      <c r="T17" s="441">
        <f>+S17-R17</f>
        <v>0</v>
      </c>
      <c r="U17" s="459">
        <f>IF(ISERROR(T17/R17),0,T17/R17)</f>
        <v>0</v>
      </c>
      <c r="V17" s="684">
        <f>+'Progress Financial Report -Yr 3'!AI17</f>
        <v>0</v>
      </c>
      <c r="W17" s="440"/>
      <c r="X17" s="440"/>
      <c r="Y17" s="440"/>
      <c r="Z17" s="440"/>
      <c r="AA17" s="1034">
        <f>SUM(W17:Z17)</f>
        <v>0</v>
      </c>
      <c r="AB17" s="441">
        <f>+AA17-V17</f>
        <v>0</v>
      </c>
      <c r="AC17" s="459">
        <f>IF(ISERROR(AB17/V17),0,AB17/V17)</f>
        <v>0</v>
      </c>
      <c r="AD17" s="469"/>
      <c r="AE17" s="469"/>
      <c r="AF17" s="589"/>
      <c r="AG17" s="914"/>
      <c r="AH17" s="1128">
        <f>+' Original Budget Template'!AF17</f>
        <v>0</v>
      </c>
      <c r="AI17" s="366">
        <f>+' Original Budget Template'!AG17</f>
        <v>0</v>
      </c>
      <c r="AJ17" s="366">
        <f>+' Original Budget Template'!AH17</f>
        <v>0</v>
      </c>
      <c r="AK17" s="366">
        <f>+' Original Budget Template'!AI17</f>
        <v>0</v>
      </c>
      <c r="AL17" s="684">
        <f>+' Original Budget Template'!AJ17</f>
        <v>0</v>
      </c>
      <c r="AM17" s="684">
        <f>SUM(AH17:AK17)</f>
        <v>0</v>
      </c>
      <c r="AN17" s="469"/>
      <c r="AO17" s="469"/>
      <c r="AP17" s="914"/>
    </row>
    <row r="18" spans="1:42" x14ac:dyDescent="0.2">
      <c r="A18" s="913">
        <f>' Original Budget Template'!A18</f>
        <v>1.4</v>
      </c>
      <c r="B18" s="4"/>
      <c r="C18" s="11" t="str">
        <f>' Original Budget Template'!C18</f>
        <v>Description - suboutputs/tasks/expense type</v>
      </c>
      <c r="D18" s="22"/>
      <c r="E18" s="1068"/>
      <c r="F18" s="1034">
        <f>+' Original Budget Template'!F18</f>
        <v>0</v>
      </c>
      <c r="G18" s="1034">
        <f>SUM(K18,O18,S18,AA18,AM18)</f>
        <v>0</v>
      </c>
      <c r="H18" s="439">
        <f>' Original Budget Template'!G18</f>
        <v>0</v>
      </c>
      <c r="I18" s="1035">
        <f>IF(ISERROR(IF($B$13=1,G18/$AA$3,G18/$AA$5)),0,(IF($B$13=1,G18/$AA$3,G18/$AA$5)))</f>
        <v>0</v>
      </c>
      <c r="J18" s="1034">
        <f>+' Original Budget Template'!L18</f>
        <v>0</v>
      </c>
      <c r="K18" s="536">
        <f>+'Progress Report - Yr 1 &amp; 9 mth'!O18</f>
        <v>0</v>
      </c>
      <c r="L18" s="441">
        <f t="shared" si="0"/>
        <v>0</v>
      </c>
      <c r="M18" s="459">
        <f>IF(ISERROR(L18/J18),0,L18/J18)</f>
        <v>0</v>
      </c>
      <c r="N18" s="684">
        <f>+'Progress Financial Report -Yr 2'!N18</f>
        <v>0</v>
      </c>
      <c r="O18" s="174">
        <f>+'Progress Financial Report -Yr 2'!S18</f>
        <v>0</v>
      </c>
      <c r="P18" s="441">
        <f>+O18-N18</f>
        <v>0</v>
      </c>
      <c r="Q18" s="459">
        <f>IF(ISERROR(P18/N18),0,P18/N18)</f>
        <v>0</v>
      </c>
      <c r="R18" s="684">
        <f>+'Progress Financial Report -Yr 3'!R18</f>
        <v>0</v>
      </c>
      <c r="S18" s="174">
        <f>+'Progress Financial Report -Yr 3'!W18</f>
        <v>0</v>
      </c>
      <c r="T18" s="441">
        <f>+S18-R18</f>
        <v>0</v>
      </c>
      <c r="U18" s="459">
        <f>IF(ISERROR(T18/R18),0,T18/R18)</f>
        <v>0</v>
      </c>
      <c r="V18" s="684">
        <f>+'Progress Financial Report -Yr 3'!AI18</f>
        <v>0</v>
      </c>
      <c r="W18" s="440"/>
      <c r="X18" s="440"/>
      <c r="Y18" s="440"/>
      <c r="Z18" s="440"/>
      <c r="AA18" s="1034">
        <f>SUM(W18:Z18)</f>
        <v>0</v>
      </c>
      <c r="AB18" s="441">
        <f>+AA18-V18</f>
        <v>0</v>
      </c>
      <c r="AC18" s="459">
        <f>IF(ISERROR(AB18/V18),0,AB18/V18)</f>
        <v>0</v>
      </c>
      <c r="AD18" s="469"/>
      <c r="AE18" s="469"/>
      <c r="AF18" s="589"/>
      <c r="AG18" s="914"/>
      <c r="AH18" s="1128">
        <f>+' Original Budget Template'!AF18</f>
        <v>0</v>
      </c>
      <c r="AI18" s="366">
        <f>+' Original Budget Template'!AG18</f>
        <v>0</v>
      </c>
      <c r="AJ18" s="366">
        <f>+' Original Budget Template'!AH18</f>
        <v>0</v>
      </c>
      <c r="AK18" s="366">
        <f>+' Original Budget Template'!AI18</f>
        <v>0</v>
      </c>
      <c r="AL18" s="684">
        <f>+' Original Budget Template'!AJ18</f>
        <v>0</v>
      </c>
      <c r="AM18" s="684">
        <f>SUM(AH18:AK18)</f>
        <v>0</v>
      </c>
      <c r="AN18" s="469"/>
      <c r="AO18" s="469"/>
      <c r="AP18" s="914"/>
    </row>
    <row r="19" spans="1:42" ht="5.25" customHeight="1" x14ac:dyDescent="0.2">
      <c r="A19" s="915"/>
      <c r="B19" s="64"/>
      <c r="C19" s="66"/>
      <c r="D19" s="22"/>
      <c r="E19" s="1068"/>
      <c r="F19" s="1036"/>
      <c r="G19" s="1036"/>
      <c r="H19" s="442"/>
      <c r="I19" s="1037"/>
      <c r="J19" s="1106"/>
      <c r="K19" s="443"/>
      <c r="L19" s="441" t="s">
        <v>62</v>
      </c>
      <c r="M19" s="458" t="s">
        <v>62</v>
      </c>
      <c r="N19" s="685"/>
      <c r="O19" s="26"/>
      <c r="P19" s="441" t="s">
        <v>62</v>
      </c>
      <c r="Q19" s="458" t="s">
        <v>62</v>
      </c>
      <c r="R19" s="685"/>
      <c r="S19" s="26"/>
      <c r="T19" s="441" t="s">
        <v>62</v>
      </c>
      <c r="U19" s="458" t="s">
        <v>62</v>
      </c>
      <c r="V19" s="685"/>
      <c r="W19" s="443"/>
      <c r="X19" s="443"/>
      <c r="Y19" s="443"/>
      <c r="Z19" s="443"/>
      <c r="AA19" s="1106"/>
      <c r="AB19" s="441" t="s">
        <v>62</v>
      </c>
      <c r="AC19" s="458" t="s">
        <v>62</v>
      </c>
      <c r="AD19" s="469"/>
      <c r="AE19" s="469"/>
      <c r="AF19" s="26"/>
      <c r="AG19" s="916"/>
      <c r="AH19" s="1129"/>
      <c r="AI19" s="39"/>
      <c r="AJ19" s="39"/>
      <c r="AK19" s="39"/>
      <c r="AL19" s="685"/>
      <c r="AM19" s="685"/>
      <c r="AN19" s="469"/>
      <c r="AO19" s="469"/>
      <c r="AP19" s="916"/>
    </row>
    <row r="20" spans="1:42" s="285" customFormat="1" x14ac:dyDescent="0.2">
      <c r="A20" s="917">
        <f>' Original Budget Template'!A20</f>
        <v>2</v>
      </c>
      <c r="B20" s="1311">
        <f>' Original Budget Template'!B20</f>
        <v>1</v>
      </c>
      <c r="C20" s="416" t="str">
        <f>' Original Budget Template'!C20</f>
        <v>Description (Output 2)</v>
      </c>
      <c r="D20" s="417">
        <f>' Original Budget Template'!D20</f>
        <v>0</v>
      </c>
      <c r="E20" s="1069">
        <f>' Original Budget Template'!E20</f>
        <v>0</v>
      </c>
      <c r="F20" s="1030">
        <f>SUM(F21:F26)</f>
        <v>0</v>
      </c>
      <c r="G20" s="1030">
        <f>SUM(G21:G26)</f>
        <v>0</v>
      </c>
      <c r="H20" s="434">
        <f>' Original Budget Template'!G20</f>
        <v>0</v>
      </c>
      <c r="I20" s="1031">
        <f>SUM(I21:I26)</f>
        <v>0</v>
      </c>
      <c r="J20" s="1038">
        <f>+' Original Budget Template'!L20</f>
        <v>0</v>
      </c>
      <c r="K20" s="434">
        <f>SUM(K22:K26)</f>
        <v>0</v>
      </c>
      <c r="L20" s="435">
        <f>+K20-J20</f>
        <v>0</v>
      </c>
      <c r="M20" s="457">
        <f>IF(ISERROR(L20/J20),0,L20/J20)</f>
        <v>0</v>
      </c>
      <c r="N20" s="686">
        <f>SUM(N22:N25)</f>
        <v>0</v>
      </c>
      <c r="O20" s="384">
        <f>SUM(O22:O25)</f>
        <v>0</v>
      </c>
      <c r="P20" s="435">
        <f>+O20-N20</f>
        <v>0</v>
      </c>
      <c r="Q20" s="457">
        <f>IF(ISERROR(P20/N20),0,P20/N20)</f>
        <v>0</v>
      </c>
      <c r="R20" s="686">
        <f>SUM(R22:R25)</f>
        <v>0</v>
      </c>
      <c r="S20" s="384">
        <f>SUM(S22:S25)</f>
        <v>0</v>
      </c>
      <c r="T20" s="435">
        <f>+S20-R20</f>
        <v>0</v>
      </c>
      <c r="U20" s="457">
        <f>IF(ISERROR(T20/R20),0,T20/R20)</f>
        <v>0</v>
      </c>
      <c r="V20" s="686">
        <f>SUM(V22:V25)</f>
        <v>0</v>
      </c>
      <c r="W20" s="1030">
        <f>SUM(W22:W26)</f>
        <v>0</v>
      </c>
      <c r="X20" s="1030">
        <f>SUM(X22:X26)</f>
        <v>0</v>
      </c>
      <c r="Y20" s="1030">
        <f>SUM(Y22:Y26)</f>
        <v>0</v>
      </c>
      <c r="Z20" s="1030">
        <f>SUM(Z22:Z26)</f>
        <v>0</v>
      </c>
      <c r="AA20" s="1030">
        <f>SUM(AA22:AA26)</f>
        <v>0</v>
      </c>
      <c r="AB20" s="435">
        <f>+AA20-V20</f>
        <v>0</v>
      </c>
      <c r="AC20" s="457">
        <f>IF(ISERROR(AB20/V20),0,AB20/V20)</f>
        <v>0</v>
      </c>
      <c r="AD20" s="472">
        <f>IF(ISERROR((+$V20+$R20+$N20+$J20)/$F20),0,(+$V20+$R20+$N20+$J20)/$F20)</f>
        <v>0</v>
      </c>
      <c r="AE20" s="472">
        <f>IF(ISERROR((+$AA20+$S20+$O20+$K20)/$G20),0,(+$AA20+$S20+$O20+$K20)/$G20)</f>
        <v>0</v>
      </c>
      <c r="AF20" s="412"/>
      <c r="AG20" s="1156"/>
      <c r="AH20" s="1139">
        <f>SUM(AH22:AH26)</f>
        <v>0</v>
      </c>
      <c r="AI20" s="668">
        <f>SUM(AI22:AI26)</f>
        <v>0</v>
      </c>
      <c r="AJ20" s="668">
        <f>SUM(AJ22:AJ26)</f>
        <v>0</v>
      </c>
      <c r="AK20" s="668">
        <f>SUM(AK22:AK26)</f>
        <v>0</v>
      </c>
      <c r="AL20" s="686">
        <f>+' Original Budget Template'!AJ20</f>
        <v>0</v>
      </c>
      <c r="AM20" s="686">
        <f>SUM(AM22:AM25)</f>
        <v>0</v>
      </c>
      <c r="AN20" s="472">
        <f>IF(ISERROR((+$AL20+$V20+$R20+$N20+$J20)/$F20),0,(+$AL20+$V20+$R20+$N20+$J20)/$F20)</f>
        <v>0</v>
      </c>
      <c r="AO20" s="472">
        <f>IF(ISERROR(($AM20+$AA20+$S20+$O20+$K20)/$G20),0,($AM20+$AA20+$S20+$O20+$K20)/$G20)</f>
        <v>0</v>
      </c>
      <c r="AP20" s="918"/>
    </row>
    <row r="21" spans="1:42" ht="38.25" x14ac:dyDescent="0.2">
      <c r="A21" s="911"/>
      <c r="B21" s="1312"/>
      <c r="C21" s="188" t="str">
        <f>' Original Budget Template'!C21</f>
        <v>Under each sub-output, provide a detailed description of what resources will be used to deliver the outputs:</v>
      </c>
      <c r="D21" s="65"/>
      <c r="E21" s="1067"/>
      <c r="F21" s="1032"/>
      <c r="G21" s="1032"/>
      <c r="H21" s="436"/>
      <c r="I21" s="1033"/>
      <c r="J21" s="1032"/>
      <c r="K21" s="437"/>
      <c r="L21" s="441"/>
      <c r="M21" s="458"/>
      <c r="N21" s="683"/>
      <c r="O21" s="27"/>
      <c r="P21" s="441"/>
      <c r="Q21" s="458"/>
      <c r="R21" s="683"/>
      <c r="S21" s="27"/>
      <c r="T21" s="441"/>
      <c r="U21" s="458"/>
      <c r="V21" s="683"/>
      <c r="W21" s="437"/>
      <c r="X21" s="437"/>
      <c r="Y21" s="437"/>
      <c r="Z21" s="437"/>
      <c r="AA21" s="1032"/>
      <c r="AB21" s="441"/>
      <c r="AC21" s="458"/>
      <c r="AD21" s="469"/>
      <c r="AE21" s="469"/>
      <c r="AF21" s="414"/>
      <c r="AG21" s="1155"/>
      <c r="AH21" s="1127"/>
      <c r="AI21" s="62"/>
      <c r="AJ21" s="62"/>
      <c r="AK21" s="62"/>
      <c r="AL21" s="683"/>
      <c r="AM21" s="683"/>
      <c r="AN21" s="469"/>
      <c r="AO21" s="469"/>
      <c r="AP21" s="912"/>
    </row>
    <row r="22" spans="1:42" x14ac:dyDescent="0.2">
      <c r="A22" s="913">
        <f>' Original Budget Template'!A22</f>
        <v>2.1</v>
      </c>
      <c r="B22" s="4"/>
      <c r="C22" s="11" t="str">
        <f>' Original Budget Template'!C22</f>
        <v>Description - suboutputs/tasks/expense type</v>
      </c>
      <c r="D22" s="22"/>
      <c r="E22" s="1068"/>
      <c r="F22" s="1034">
        <f>+' Original Budget Template'!F22</f>
        <v>0</v>
      </c>
      <c r="G22" s="1034">
        <f>SUM(K22,O22,S22,AA22,AM22)</f>
        <v>0</v>
      </c>
      <c r="H22" s="439">
        <f>' Original Budget Template'!G22</f>
        <v>0</v>
      </c>
      <c r="I22" s="1035">
        <f>IF(ISERROR(IF($B$20=1,G22/$AA$3,G22/$AA$5)),0,(IF($B$20=1,G22/$AA$3,G22/$AA$5)))</f>
        <v>0</v>
      </c>
      <c r="J22" s="1034">
        <f>+' Original Budget Template'!L22</f>
        <v>0</v>
      </c>
      <c r="K22" s="536">
        <f>+'Progress Report - Yr 1 &amp; 9 mth'!O22</f>
        <v>0</v>
      </c>
      <c r="L22" s="441">
        <f t="shared" si="0"/>
        <v>0</v>
      </c>
      <c r="M22" s="459">
        <f>IF(ISERROR(L22/J22),0,L22/J22)</f>
        <v>0</v>
      </c>
      <c r="N22" s="684">
        <f>+'Progress Financial Report -Yr 2'!N22</f>
        <v>0</v>
      </c>
      <c r="O22" s="174">
        <f>+'Progress Financial Report -Yr 2'!S22</f>
        <v>0</v>
      </c>
      <c r="P22" s="441">
        <f>+O22-N22</f>
        <v>0</v>
      </c>
      <c r="Q22" s="459">
        <f>IF(ISERROR(P22/N22),0,P22/N22)</f>
        <v>0</v>
      </c>
      <c r="R22" s="684">
        <f>+'Progress Financial Report -Yr 3'!R22</f>
        <v>0</v>
      </c>
      <c r="S22" s="174">
        <f>+'Progress Financial Report -Yr 3'!W22</f>
        <v>0</v>
      </c>
      <c r="T22" s="441">
        <f>+S22-R22</f>
        <v>0</v>
      </c>
      <c r="U22" s="459">
        <f>IF(ISERROR(T22/R22),0,T22/R22)</f>
        <v>0</v>
      </c>
      <c r="V22" s="684">
        <f>+'Progress Financial Report -Yr 3'!AI22</f>
        <v>0</v>
      </c>
      <c r="W22" s="440"/>
      <c r="X22" s="440"/>
      <c r="Y22" s="440"/>
      <c r="Z22" s="440"/>
      <c r="AA22" s="1034">
        <f>SUM(W22:Z22)</f>
        <v>0</v>
      </c>
      <c r="AB22" s="441">
        <f>+AA22-V22</f>
        <v>0</v>
      </c>
      <c r="AC22" s="459">
        <f>IF(ISERROR(AB22/V22),0,AB22/V22)</f>
        <v>0</v>
      </c>
      <c r="AD22" s="469"/>
      <c r="AE22" s="469"/>
      <c r="AF22" s="590"/>
      <c r="AG22" s="1157"/>
      <c r="AH22" s="1128">
        <f>+' Original Budget Template'!AF22</f>
        <v>0</v>
      </c>
      <c r="AI22" s="366">
        <f>+' Original Budget Template'!AG22</f>
        <v>0</v>
      </c>
      <c r="AJ22" s="366">
        <f>+' Original Budget Template'!AH22</f>
        <v>0</v>
      </c>
      <c r="AK22" s="366">
        <f>+' Original Budget Template'!AI22</f>
        <v>0</v>
      </c>
      <c r="AL22" s="684">
        <f>+' Original Budget Template'!AJ22</f>
        <v>0</v>
      </c>
      <c r="AM22" s="684">
        <f>SUM(AH22:AK22)</f>
        <v>0</v>
      </c>
      <c r="AN22" s="469"/>
      <c r="AO22" s="469"/>
      <c r="AP22" s="914"/>
    </row>
    <row r="23" spans="1:42" x14ac:dyDescent="0.2">
      <c r="A23" s="913">
        <f>' Original Budget Template'!A23</f>
        <v>2.2000000000000002</v>
      </c>
      <c r="B23" s="4"/>
      <c r="C23" s="11" t="str">
        <f>' Original Budget Template'!C23</f>
        <v>Description - suboutputs/tasks/expense type</v>
      </c>
      <c r="D23" s="22"/>
      <c r="E23" s="1068"/>
      <c r="F23" s="1034">
        <f>+' Original Budget Template'!F23</f>
        <v>0</v>
      </c>
      <c r="G23" s="1034">
        <f>SUM(K23,O23,S23,AA23,AM23)</f>
        <v>0</v>
      </c>
      <c r="H23" s="439">
        <f>' Original Budget Template'!G23</f>
        <v>0</v>
      </c>
      <c r="I23" s="1035">
        <f>IF(ISERROR(IF($B$20=1,G23/$AA$3,G23/$AA$5)),0,(IF($B$20=1,G23/$AA$3,G23/$AA$5)))</f>
        <v>0</v>
      </c>
      <c r="J23" s="1034">
        <f>+' Original Budget Template'!L23</f>
        <v>0</v>
      </c>
      <c r="K23" s="536">
        <f>+'Progress Report - Yr 1 &amp; 9 mth'!O23</f>
        <v>0</v>
      </c>
      <c r="L23" s="441">
        <f t="shared" si="0"/>
        <v>0</v>
      </c>
      <c r="M23" s="459">
        <f>IF(ISERROR(L23/J23),0,L23/J23)</f>
        <v>0</v>
      </c>
      <c r="N23" s="684">
        <f>+'Progress Financial Report -Yr 2'!N23</f>
        <v>0</v>
      </c>
      <c r="O23" s="174">
        <f>+'Progress Financial Report -Yr 2'!S23</f>
        <v>0</v>
      </c>
      <c r="P23" s="441">
        <f>+O23-N23</f>
        <v>0</v>
      </c>
      <c r="Q23" s="459">
        <f>IF(ISERROR(P23/N23),0,P23/N23)</f>
        <v>0</v>
      </c>
      <c r="R23" s="684">
        <f>+'Progress Financial Report -Yr 3'!R23</f>
        <v>0</v>
      </c>
      <c r="S23" s="174">
        <f>+'Progress Financial Report -Yr 3'!W23</f>
        <v>0</v>
      </c>
      <c r="T23" s="441">
        <f>+S23-R23</f>
        <v>0</v>
      </c>
      <c r="U23" s="459">
        <f>IF(ISERROR(T23/R23),0,T23/R23)</f>
        <v>0</v>
      </c>
      <c r="V23" s="684">
        <f>+'Progress Financial Report -Yr 3'!AI23</f>
        <v>0</v>
      </c>
      <c r="W23" s="440"/>
      <c r="X23" s="440"/>
      <c r="Y23" s="440"/>
      <c r="Z23" s="440"/>
      <c r="AA23" s="1034">
        <f>SUM(W23:Z23)</f>
        <v>0</v>
      </c>
      <c r="AB23" s="441">
        <f>+AA23-V23</f>
        <v>0</v>
      </c>
      <c r="AC23" s="459">
        <f>IF(ISERROR(AB23/V23),0,AB23/V23)</f>
        <v>0</v>
      </c>
      <c r="AD23" s="469"/>
      <c r="AE23" s="469"/>
      <c r="AF23" s="590"/>
      <c r="AG23" s="1157"/>
      <c r="AH23" s="1128">
        <f>+' Original Budget Template'!AF23</f>
        <v>0</v>
      </c>
      <c r="AI23" s="366">
        <f>+' Original Budget Template'!AG23</f>
        <v>0</v>
      </c>
      <c r="AJ23" s="366">
        <f>+' Original Budget Template'!AH23</f>
        <v>0</v>
      </c>
      <c r="AK23" s="366">
        <f>+' Original Budget Template'!AI23</f>
        <v>0</v>
      </c>
      <c r="AL23" s="684">
        <f>+' Original Budget Template'!AJ23</f>
        <v>0</v>
      </c>
      <c r="AM23" s="684">
        <f>SUM(AH23:AK23)</f>
        <v>0</v>
      </c>
      <c r="AN23" s="469"/>
      <c r="AO23" s="469"/>
      <c r="AP23" s="914"/>
    </row>
    <row r="24" spans="1:42" x14ac:dyDescent="0.2">
      <c r="A24" s="913">
        <f>' Original Budget Template'!A24</f>
        <v>2.2999999999999998</v>
      </c>
      <c r="B24" s="4"/>
      <c r="C24" s="11" t="str">
        <f>' Original Budget Template'!C24</f>
        <v>Description - suboutputs/tasks/expense type</v>
      </c>
      <c r="D24" s="22"/>
      <c r="E24" s="1068"/>
      <c r="F24" s="1034">
        <f>+' Original Budget Template'!F24</f>
        <v>0</v>
      </c>
      <c r="G24" s="1034">
        <f>SUM(K24,O24,S24,AA24,AM24)</f>
        <v>0</v>
      </c>
      <c r="H24" s="439">
        <f>' Original Budget Template'!G24</f>
        <v>0</v>
      </c>
      <c r="I24" s="1035">
        <f>IF(ISERROR(IF($B$20=1,G24/$AA$3,G24/$AA$5)),0,(IF($B$20=1,G24/$AA$3,G24/$AA$5)))</f>
        <v>0</v>
      </c>
      <c r="J24" s="1034">
        <f>+' Original Budget Template'!L24</f>
        <v>0</v>
      </c>
      <c r="K24" s="536">
        <f>+'Progress Report - Yr 1 &amp; 9 mth'!O24</f>
        <v>0</v>
      </c>
      <c r="L24" s="441">
        <f t="shared" si="0"/>
        <v>0</v>
      </c>
      <c r="M24" s="459">
        <f>IF(ISERROR(L24/J24),0,L24/J24)</f>
        <v>0</v>
      </c>
      <c r="N24" s="684">
        <f>+'Progress Financial Report -Yr 2'!N24</f>
        <v>0</v>
      </c>
      <c r="O24" s="174">
        <f>+'Progress Financial Report -Yr 2'!S24</f>
        <v>0</v>
      </c>
      <c r="P24" s="441">
        <f>+O24-N24</f>
        <v>0</v>
      </c>
      <c r="Q24" s="459">
        <f>IF(ISERROR(P24/N24),0,P24/N24)</f>
        <v>0</v>
      </c>
      <c r="R24" s="684">
        <f>+'Progress Financial Report -Yr 3'!R24</f>
        <v>0</v>
      </c>
      <c r="S24" s="174">
        <f>+'Progress Financial Report -Yr 3'!W24</f>
        <v>0</v>
      </c>
      <c r="T24" s="441">
        <f>+S24-R24</f>
        <v>0</v>
      </c>
      <c r="U24" s="459">
        <f>IF(ISERROR(T24/R24),0,T24/R24)</f>
        <v>0</v>
      </c>
      <c r="V24" s="684">
        <f>+'Progress Financial Report -Yr 3'!AI24</f>
        <v>0</v>
      </c>
      <c r="W24" s="440"/>
      <c r="X24" s="440"/>
      <c r="Y24" s="440"/>
      <c r="Z24" s="440"/>
      <c r="AA24" s="1034">
        <f>SUM(W24:Z24)</f>
        <v>0</v>
      </c>
      <c r="AB24" s="441">
        <f>+AA24-V24</f>
        <v>0</v>
      </c>
      <c r="AC24" s="459">
        <f>IF(ISERROR(AB24/V24),0,AB24/V24)</f>
        <v>0</v>
      </c>
      <c r="AD24" s="469"/>
      <c r="AE24" s="469"/>
      <c r="AF24" s="590"/>
      <c r="AG24" s="1157"/>
      <c r="AH24" s="1128">
        <f>+' Original Budget Template'!AF24</f>
        <v>0</v>
      </c>
      <c r="AI24" s="366">
        <f>+' Original Budget Template'!AG24</f>
        <v>0</v>
      </c>
      <c r="AJ24" s="366">
        <f>+' Original Budget Template'!AH24</f>
        <v>0</v>
      </c>
      <c r="AK24" s="366">
        <f>+' Original Budget Template'!AI24</f>
        <v>0</v>
      </c>
      <c r="AL24" s="684">
        <f>+' Original Budget Template'!AJ24</f>
        <v>0</v>
      </c>
      <c r="AM24" s="684">
        <f>SUM(AH24:AK24)</f>
        <v>0</v>
      </c>
      <c r="AN24" s="469"/>
      <c r="AO24" s="469"/>
      <c r="AP24" s="914"/>
    </row>
    <row r="25" spans="1:42" x14ac:dyDescent="0.2">
      <c r="A25" s="913">
        <f>' Original Budget Template'!A25</f>
        <v>2.4</v>
      </c>
      <c r="B25" s="4"/>
      <c r="C25" s="11" t="str">
        <f>' Original Budget Template'!C25</f>
        <v>Description - suboutputs/tasks/expense type</v>
      </c>
      <c r="D25" s="22"/>
      <c r="E25" s="1068"/>
      <c r="F25" s="1034">
        <f>+' Original Budget Template'!F25</f>
        <v>0</v>
      </c>
      <c r="G25" s="1034">
        <f>SUM(K25,O25,S25,AA25,AM25)</f>
        <v>0</v>
      </c>
      <c r="H25" s="439">
        <f>' Original Budget Template'!G25</f>
        <v>0</v>
      </c>
      <c r="I25" s="1035">
        <f>IF(ISERROR(IF($B$20=1,G25/$AA$3,G25/$AA$5)),0,(IF($B$20=1,G25/$AA$3,G25/$AA$5)))</f>
        <v>0</v>
      </c>
      <c r="J25" s="1034">
        <f>+' Original Budget Template'!L25</f>
        <v>0</v>
      </c>
      <c r="K25" s="536">
        <f>+'Progress Report - Yr 1 &amp; 9 mth'!O25</f>
        <v>0</v>
      </c>
      <c r="L25" s="441">
        <f t="shared" si="0"/>
        <v>0</v>
      </c>
      <c r="M25" s="459">
        <f>IF(ISERROR(L25/J25),0,L25/J25)</f>
        <v>0</v>
      </c>
      <c r="N25" s="684">
        <f>+'Progress Financial Report -Yr 2'!N25</f>
        <v>0</v>
      </c>
      <c r="O25" s="174">
        <f>+'Progress Financial Report -Yr 2'!S25</f>
        <v>0</v>
      </c>
      <c r="P25" s="441">
        <f>+O25-N25</f>
        <v>0</v>
      </c>
      <c r="Q25" s="459">
        <f>IF(ISERROR(P25/N25),0,P25/N25)</f>
        <v>0</v>
      </c>
      <c r="R25" s="684">
        <f>+'Progress Financial Report -Yr 3'!R25</f>
        <v>0</v>
      </c>
      <c r="S25" s="174">
        <f>+'Progress Financial Report -Yr 3'!W25</f>
        <v>0</v>
      </c>
      <c r="T25" s="441">
        <f>+S25-R25</f>
        <v>0</v>
      </c>
      <c r="U25" s="459">
        <f>IF(ISERROR(T25/R25),0,T25/R25)</f>
        <v>0</v>
      </c>
      <c r="V25" s="684">
        <f>+'Progress Financial Report -Yr 3'!AI25</f>
        <v>0</v>
      </c>
      <c r="W25" s="440"/>
      <c r="X25" s="440"/>
      <c r="Y25" s="440"/>
      <c r="Z25" s="440"/>
      <c r="AA25" s="1034">
        <f>SUM(W25:Z25)</f>
        <v>0</v>
      </c>
      <c r="AB25" s="441">
        <f>+AA25-V25</f>
        <v>0</v>
      </c>
      <c r="AC25" s="459">
        <f>IF(ISERROR(AB25/V25),0,AB25/V25)</f>
        <v>0</v>
      </c>
      <c r="AD25" s="469"/>
      <c r="AE25" s="469"/>
      <c r="AF25" s="590"/>
      <c r="AG25" s="1157"/>
      <c r="AH25" s="1128">
        <f>+' Original Budget Template'!AF25</f>
        <v>0</v>
      </c>
      <c r="AI25" s="366">
        <f>+' Original Budget Template'!AG25</f>
        <v>0</v>
      </c>
      <c r="AJ25" s="366">
        <f>+' Original Budget Template'!AH25</f>
        <v>0</v>
      </c>
      <c r="AK25" s="366">
        <f>+' Original Budget Template'!AI25</f>
        <v>0</v>
      </c>
      <c r="AL25" s="684">
        <f>+' Original Budget Template'!AJ25</f>
        <v>0</v>
      </c>
      <c r="AM25" s="684">
        <f>SUM(AH25:AK25)</f>
        <v>0</v>
      </c>
      <c r="AN25" s="469"/>
      <c r="AO25" s="469"/>
      <c r="AP25" s="914"/>
    </row>
    <row r="26" spans="1:42" ht="5.25" customHeight="1" x14ac:dyDescent="0.2">
      <c r="A26" s="915"/>
      <c r="B26" s="64"/>
      <c r="C26" s="66"/>
      <c r="D26" s="22"/>
      <c r="E26" s="1068"/>
      <c r="F26" s="1036"/>
      <c r="G26" s="1036"/>
      <c r="H26" s="442"/>
      <c r="I26" s="1037"/>
      <c r="J26" s="1106"/>
      <c r="K26" s="443"/>
      <c r="L26" s="441" t="s">
        <v>62</v>
      </c>
      <c r="M26" s="458" t="s">
        <v>62</v>
      </c>
      <c r="N26" s="685"/>
      <c r="O26" s="26"/>
      <c r="P26" s="441" t="s">
        <v>62</v>
      </c>
      <c r="Q26" s="458" t="s">
        <v>62</v>
      </c>
      <c r="R26" s="685"/>
      <c r="S26" s="26"/>
      <c r="T26" s="441" t="s">
        <v>62</v>
      </c>
      <c r="U26" s="458" t="s">
        <v>62</v>
      </c>
      <c r="V26" s="685"/>
      <c r="W26" s="443"/>
      <c r="X26" s="443"/>
      <c r="Y26" s="443"/>
      <c r="Z26" s="443"/>
      <c r="AA26" s="1106"/>
      <c r="AB26" s="441" t="s">
        <v>62</v>
      </c>
      <c r="AC26" s="458" t="s">
        <v>62</v>
      </c>
      <c r="AD26" s="469"/>
      <c r="AE26" s="469"/>
      <c r="AF26" s="26"/>
      <c r="AG26" s="916"/>
      <c r="AH26" s="1129"/>
      <c r="AI26" s="39"/>
      <c r="AJ26" s="39"/>
      <c r="AK26" s="39"/>
      <c r="AL26" s="685"/>
      <c r="AM26" s="685"/>
      <c r="AN26" s="469"/>
      <c r="AO26" s="469"/>
      <c r="AP26" s="916"/>
    </row>
    <row r="27" spans="1:42" x14ac:dyDescent="0.2">
      <c r="A27" s="917">
        <f>' Original Budget Template'!A27</f>
        <v>3</v>
      </c>
      <c r="B27" s="1311">
        <f>' Original Budget Template'!B27</f>
        <v>1</v>
      </c>
      <c r="C27" s="416" t="str">
        <f>' Original Budget Template'!C27</f>
        <v>Description (Output 3)</v>
      </c>
      <c r="D27" s="417">
        <f>' Original Budget Template'!D27</f>
        <v>0</v>
      </c>
      <c r="E27" s="1069">
        <f>' Original Budget Template'!E27</f>
        <v>0</v>
      </c>
      <c r="F27" s="1030">
        <f>SUM(F28:F33)</f>
        <v>0</v>
      </c>
      <c r="G27" s="1030">
        <f>SUM(G28:G33)</f>
        <v>0</v>
      </c>
      <c r="H27" s="434">
        <f>' Original Budget Template'!G27</f>
        <v>0</v>
      </c>
      <c r="I27" s="1031">
        <f>SUM(I28:I33)</f>
        <v>0</v>
      </c>
      <c r="J27" s="1038">
        <f>+' Original Budget Template'!L27</f>
        <v>0</v>
      </c>
      <c r="K27" s="434">
        <f>SUM(K29:K33)</f>
        <v>0</v>
      </c>
      <c r="L27" s="435">
        <f>+K27-J27</f>
        <v>0</v>
      </c>
      <c r="M27" s="457">
        <f>IF(ISERROR(L27/J27),0,L27/J27)</f>
        <v>0</v>
      </c>
      <c r="N27" s="686">
        <f>SUM(N29:N32)</f>
        <v>0</v>
      </c>
      <c r="O27" s="384">
        <f>SUM(O29:O32)</f>
        <v>0</v>
      </c>
      <c r="P27" s="435">
        <f>+O27-N27</f>
        <v>0</v>
      </c>
      <c r="Q27" s="457">
        <f>IF(ISERROR(P27/N27),0,P27/N27)</f>
        <v>0</v>
      </c>
      <c r="R27" s="686">
        <f>SUM(R29:R32)</f>
        <v>0</v>
      </c>
      <c r="S27" s="384">
        <f>SUM(S29:S32)</f>
        <v>0</v>
      </c>
      <c r="T27" s="435">
        <f>+S27-R27</f>
        <v>0</v>
      </c>
      <c r="U27" s="457">
        <f>IF(ISERROR(T27/R27),0,T27/R27)</f>
        <v>0</v>
      </c>
      <c r="V27" s="686">
        <f>SUM(V29:V32)</f>
        <v>0</v>
      </c>
      <c r="W27" s="1030">
        <f>SUM(W29:W33)</f>
        <v>0</v>
      </c>
      <c r="X27" s="1030">
        <f>SUM(X29:X33)</f>
        <v>0</v>
      </c>
      <c r="Y27" s="1030">
        <f>SUM(Y29:Y33)</f>
        <v>0</v>
      </c>
      <c r="Z27" s="1030">
        <f>SUM(Z29:Z33)</f>
        <v>0</v>
      </c>
      <c r="AA27" s="1030">
        <f>SUM(AA29:AA33)</f>
        <v>0</v>
      </c>
      <c r="AB27" s="435">
        <f>+AA27-V27</f>
        <v>0</v>
      </c>
      <c r="AC27" s="457">
        <f>IF(ISERROR(AB27/V27),0,AB27/V27)</f>
        <v>0</v>
      </c>
      <c r="AD27" s="472">
        <f>IF(ISERROR((+$V27+$R27+$N27+$J27)/$F27),0,(+$V27+$R27+$N27+$J27)/$F27)</f>
        <v>0</v>
      </c>
      <c r="AE27" s="472">
        <f>IF(ISERROR((+$AA27+$S27+$O27+$K27)/$G27),0,(+$AA27+$S27+$O27+$K27)/$G27)</f>
        <v>0</v>
      </c>
      <c r="AF27" s="412"/>
      <c r="AG27" s="1156"/>
      <c r="AH27" s="1139">
        <f>SUM(AH29:AH33)</f>
        <v>0</v>
      </c>
      <c r="AI27" s="668">
        <f>SUM(AI29:AI33)</f>
        <v>0</v>
      </c>
      <c r="AJ27" s="668">
        <f>SUM(AJ29:AJ33)</f>
        <v>0</v>
      </c>
      <c r="AK27" s="668">
        <f>SUM(AK29:AK33)</f>
        <v>0</v>
      </c>
      <c r="AL27" s="686">
        <f>+' Original Budget Template'!AJ27</f>
        <v>0</v>
      </c>
      <c r="AM27" s="686">
        <f>SUM(AM29:AM32)</f>
        <v>0</v>
      </c>
      <c r="AN27" s="472">
        <f>IF(ISERROR((+$AL27+$V27+$R27+$N27+$J27)/$F27),0,(+$AL27+$V27+$R27+$N27+$J27)/$F27)</f>
        <v>0</v>
      </c>
      <c r="AO27" s="472">
        <f>IF(ISERROR(($AM27+$AA27+$S27+$O27+$K27)/$G27),0,($AM27+$AA27+$S27+$O27+$K27)/$G27)</f>
        <v>0</v>
      </c>
      <c r="AP27" s="918"/>
    </row>
    <row r="28" spans="1:42" ht="38.25" x14ac:dyDescent="0.2">
      <c r="A28" s="911"/>
      <c r="B28" s="1312"/>
      <c r="C28" s="188" t="str">
        <f>' Original Budget Template'!C28</f>
        <v>Under each sub-output, provide a detailed description of what resources will be used to deliver the outputs:</v>
      </c>
      <c r="D28" s="65"/>
      <c r="E28" s="1067"/>
      <c r="F28" s="1032"/>
      <c r="G28" s="1032"/>
      <c r="H28" s="436"/>
      <c r="I28" s="1033"/>
      <c r="J28" s="1032"/>
      <c r="K28" s="437"/>
      <c r="L28" s="441"/>
      <c r="M28" s="458"/>
      <c r="N28" s="683"/>
      <c r="O28" s="27"/>
      <c r="P28" s="441"/>
      <c r="Q28" s="458"/>
      <c r="R28" s="683"/>
      <c r="S28" s="27"/>
      <c r="T28" s="441"/>
      <c r="U28" s="458"/>
      <c r="V28" s="683"/>
      <c r="W28" s="437"/>
      <c r="X28" s="437"/>
      <c r="Y28" s="437"/>
      <c r="Z28" s="437"/>
      <c r="AA28" s="1032"/>
      <c r="AB28" s="441"/>
      <c r="AC28" s="458"/>
      <c r="AD28" s="469"/>
      <c r="AE28" s="469"/>
      <c r="AF28" s="414"/>
      <c r="AG28" s="1155"/>
      <c r="AH28" s="1127"/>
      <c r="AI28" s="62"/>
      <c r="AJ28" s="62"/>
      <c r="AK28" s="62"/>
      <c r="AL28" s="683"/>
      <c r="AM28" s="683"/>
      <c r="AN28" s="469"/>
      <c r="AO28" s="469"/>
      <c r="AP28" s="912"/>
    </row>
    <row r="29" spans="1:42" x14ac:dyDescent="0.2">
      <c r="A29" s="913">
        <f>' Original Budget Template'!A29</f>
        <v>3.1</v>
      </c>
      <c r="B29" s="4"/>
      <c r="C29" s="11" t="str">
        <f>' Original Budget Template'!C29</f>
        <v>Description - suboutputs/tasks/expense type</v>
      </c>
      <c r="D29" s="22"/>
      <c r="E29" s="1068"/>
      <c r="F29" s="1034">
        <f>+' Original Budget Template'!F29</f>
        <v>0</v>
      </c>
      <c r="G29" s="1034">
        <f>SUM(K29,O29,S29,AA29,AM29)</f>
        <v>0</v>
      </c>
      <c r="H29" s="439">
        <f>' Original Budget Template'!G29</f>
        <v>0</v>
      </c>
      <c r="I29" s="1035">
        <f>IF(ISERROR(IF($B$27=1,G29/$AA$3,G29/$AA$5)),0,(IF($B$27=1,G29/$AA$3,G29/$AA$5)))</f>
        <v>0</v>
      </c>
      <c r="J29" s="1034">
        <f>+' Original Budget Template'!L29</f>
        <v>0</v>
      </c>
      <c r="K29" s="536">
        <f>+'Progress Report - Yr 1 &amp; 9 mth'!O29</f>
        <v>0</v>
      </c>
      <c r="L29" s="441">
        <f t="shared" si="0"/>
        <v>0</v>
      </c>
      <c r="M29" s="459">
        <f>IF(ISERROR(L29/J29),0,L29/J29)</f>
        <v>0</v>
      </c>
      <c r="N29" s="684">
        <f>+'Progress Financial Report -Yr 2'!N29</f>
        <v>0</v>
      </c>
      <c r="O29" s="174">
        <f>+'Progress Financial Report -Yr 2'!S29</f>
        <v>0</v>
      </c>
      <c r="P29" s="441">
        <f>+O29-N29</f>
        <v>0</v>
      </c>
      <c r="Q29" s="459">
        <f>IF(ISERROR(P29/N29),0,P29/N29)</f>
        <v>0</v>
      </c>
      <c r="R29" s="684">
        <f>+'Progress Financial Report -Yr 3'!R29</f>
        <v>0</v>
      </c>
      <c r="S29" s="174">
        <f>+'Progress Financial Report -Yr 3'!W29</f>
        <v>0</v>
      </c>
      <c r="T29" s="441">
        <f>+S29-R29</f>
        <v>0</v>
      </c>
      <c r="U29" s="459">
        <f>IF(ISERROR(T29/R29),0,T29/R29)</f>
        <v>0</v>
      </c>
      <c r="V29" s="684">
        <f>+'Progress Financial Report -Yr 3'!AI29</f>
        <v>0</v>
      </c>
      <c r="W29" s="440"/>
      <c r="X29" s="440"/>
      <c r="Y29" s="440"/>
      <c r="Z29" s="440"/>
      <c r="AA29" s="1034">
        <f>SUM(W29:Z29)</f>
        <v>0</v>
      </c>
      <c r="AB29" s="441">
        <f>+AA29-V29</f>
        <v>0</v>
      </c>
      <c r="AC29" s="459">
        <f>IF(ISERROR(AB29/V29),0,AB29/V29)</f>
        <v>0</v>
      </c>
      <c r="AD29" s="469"/>
      <c r="AE29" s="469"/>
      <c r="AF29" s="590"/>
      <c r="AG29" s="1157"/>
      <c r="AH29" s="1128">
        <f>+' Original Budget Template'!AF29</f>
        <v>0</v>
      </c>
      <c r="AI29" s="366">
        <f>+' Original Budget Template'!AG29</f>
        <v>0</v>
      </c>
      <c r="AJ29" s="366">
        <f>+' Original Budget Template'!AH29</f>
        <v>0</v>
      </c>
      <c r="AK29" s="366">
        <f>+' Original Budget Template'!AI29</f>
        <v>0</v>
      </c>
      <c r="AL29" s="684">
        <f>+' Original Budget Template'!AJ29</f>
        <v>0</v>
      </c>
      <c r="AM29" s="684">
        <f>SUM(AH29:AK29)</f>
        <v>0</v>
      </c>
      <c r="AN29" s="469"/>
      <c r="AO29" s="469"/>
      <c r="AP29" s="914"/>
    </row>
    <row r="30" spans="1:42" x14ac:dyDescent="0.2">
      <c r="A30" s="913">
        <f>' Original Budget Template'!A30</f>
        <v>3.2</v>
      </c>
      <c r="B30" s="4"/>
      <c r="C30" s="11" t="str">
        <f>' Original Budget Template'!C30</f>
        <v>Description - suboutputs/tasks/expense type</v>
      </c>
      <c r="D30" s="22"/>
      <c r="E30" s="1068"/>
      <c r="F30" s="1034">
        <f>+' Original Budget Template'!F30</f>
        <v>0</v>
      </c>
      <c r="G30" s="1034">
        <f>SUM(K30,O30,S30,AA30,AM30)</f>
        <v>0</v>
      </c>
      <c r="H30" s="439">
        <f>' Original Budget Template'!G30</f>
        <v>0</v>
      </c>
      <c r="I30" s="1035">
        <f>IF(ISERROR(IF($B$27=1,G30/$AA$3,G30/$AA$5)),0,(IF($B$27=1,G30/$AA$3,G30/$AA$5)))</f>
        <v>0</v>
      </c>
      <c r="J30" s="1034">
        <f>+' Original Budget Template'!L30</f>
        <v>0</v>
      </c>
      <c r="K30" s="536">
        <f>+'Progress Report - Yr 1 &amp; 9 mth'!O30</f>
        <v>0</v>
      </c>
      <c r="L30" s="441">
        <f t="shared" si="0"/>
        <v>0</v>
      </c>
      <c r="M30" s="459">
        <f>IF(ISERROR(L30/J30),0,L30/J30)</f>
        <v>0</v>
      </c>
      <c r="N30" s="684">
        <f>+'Progress Financial Report -Yr 2'!N30</f>
        <v>0</v>
      </c>
      <c r="O30" s="174">
        <f>+'Progress Financial Report -Yr 2'!S30</f>
        <v>0</v>
      </c>
      <c r="P30" s="441">
        <f>+O30-N30</f>
        <v>0</v>
      </c>
      <c r="Q30" s="459">
        <f>IF(ISERROR(P30/N30),0,P30/N30)</f>
        <v>0</v>
      </c>
      <c r="R30" s="684">
        <f>+'Progress Financial Report -Yr 3'!R30</f>
        <v>0</v>
      </c>
      <c r="S30" s="174">
        <f>+'Progress Financial Report -Yr 3'!W30</f>
        <v>0</v>
      </c>
      <c r="T30" s="441">
        <f>+S30-R30</f>
        <v>0</v>
      </c>
      <c r="U30" s="459">
        <f>IF(ISERROR(T30/R30),0,T30/R30)</f>
        <v>0</v>
      </c>
      <c r="V30" s="684">
        <f>+'Progress Financial Report -Yr 3'!AI30</f>
        <v>0</v>
      </c>
      <c r="W30" s="440"/>
      <c r="X30" s="440"/>
      <c r="Y30" s="440"/>
      <c r="Z30" s="440"/>
      <c r="AA30" s="1034">
        <f>SUM(W30:Z30)</f>
        <v>0</v>
      </c>
      <c r="AB30" s="441">
        <f>+AA30-V30</f>
        <v>0</v>
      </c>
      <c r="AC30" s="459">
        <f>IF(ISERROR(AB30/V30),0,AB30/V30)</f>
        <v>0</v>
      </c>
      <c r="AD30" s="469"/>
      <c r="AE30" s="469"/>
      <c r="AF30" s="590"/>
      <c r="AG30" s="1157"/>
      <c r="AH30" s="1128">
        <f>+' Original Budget Template'!AF30</f>
        <v>0</v>
      </c>
      <c r="AI30" s="366">
        <f>+' Original Budget Template'!AG30</f>
        <v>0</v>
      </c>
      <c r="AJ30" s="366">
        <f>+' Original Budget Template'!AH30</f>
        <v>0</v>
      </c>
      <c r="AK30" s="366">
        <f>+' Original Budget Template'!AI30</f>
        <v>0</v>
      </c>
      <c r="AL30" s="684">
        <f>+' Original Budget Template'!AJ30</f>
        <v>0</v>
      </c>
      <c r="AM30" s="684">
        <f>SUM(AH30:AK30)</f>
        <v>0</v>
      </c>
      <c r="AN30" s="469"/>
      <c r="AO30" s="469"/>
      <c r="AP30" s="914"/>
    </row>
    <row r="31" spans="1:42" x14ac:dyDescent="0.2">
      <c r="A31" s="913">
        <f>' Original Budget Template'!A31</f>
        <v>3.3</v>
      </c>
      <c r="B31" s="4"/>
      <c r="C31" s="11" t="str">
        <f>' Original Budget Template'!C31</f>
        <v>Description - suboutputs/tasks/expense type</v>
      </c>
      <c r="D31" s="22"/>
      <c r="E31" s="1068"/>
      <c r="F31" s="1034">
        <f>+' Original Budget Template'!F31</f>
        <v>0</v>
      </c>
      <c r="G31" s="1034">
        <f>SUM(K31,O31,S31,AA31,AM31)</f>
        <v>0</v>
      </c>
      <c r="H31" s="439">
        <f>' Original Budget Template'!G31</f>
        <v>0</v>
      </c>
      <c r="I31" s="1035">
        <f>IF(ISERROR(IF($B$27=1,G31/$AA$3,G31/$AA$5)),0,(IF($B$27=1,G31/$AA$3,G31/$AA$5)))</f>
        <v>0</v>
      </c>
      <c r="J31" s="1034">
        <f>+' Original Budget Template'!L31</f>
        <v>0</v>
      </c>
      <c r="K31" s="536">
        <f>+'Progress Report - Yr 1 &amp; 9 mth'!O31</f>
        <v>0</v>
      </c>
      <c r="L31" s="441">
        <f t="shared" si="0"/>
        <v>0</v>
      </c>
      <c r="M31" s="459">
        <f>IF(ISERROR(L31/J31),0,L31/J31)</f>
        <v>0</v>
      </c>
      <c r="N31" s="684">
        <f>+'Progress Financial Report -Yr 2'!N31</f>
        <v>0</v>
      </c>
      <c r="O31" s="174">
        <f>+'Progress Financial Report -Yr 2'!S31</f>
        <v>0</v>
      </c>
      <c r="P31" s="441">
        <f>+O31-N31</f>
        <v>0</v>
      </c>
      <c r="Q31" s="459">
        <f>IF(ISERROR(P31/N31),0,P31/N31)</f>
        <v>0</v>
      </c>
      <c r="R31" s="684">
        <f>+'Progress Financial Report -Yr 3'!R31</f>
        <v>0</v>
      </c>
      <c r="S31" s="174">
        <f>+'Progress Financial Report -Yr 3'!W31</f>
        <v>0</v>
      </c>
      <c r="T31" s="441">
        <f>+S31-R31</f>
        <v>0</v>
      </c>
      <c r="U31" s="459">
        <f>IF(ISERROR(T31/R31),0,T31/R31)</f>
        <v>0</v>
      </c>
      <c r="V31" s="684">
        <f>+'Progress Financial Report -Yr 3'!AI31</f>
        <v>0</v>
      </c>
      <c r="W31" s="440"/>
      <c r="X31" s="440"/>
      <c r="Y31" s="440"/>
      <c r="Z31" s="440"/>
      <c r="AA31" s="1034">
        <f>SUM(W31:Z31)</f>
        <v>0</v>
      </c>
      <c r="AB31" s="441">
        <f>+AA31-V31</f>
        <v>0</v>
      </c>
      <c r="AC31" s="459">
        <f>IF(ISERROR(AB31/V31),0,AB31/V31)</f>
        <v>0</v>
      </c>
      <c r="AD31" s="469"/>
      <c r="AE31" s="469"/>
      <c r="AF31" s="590"/>
      <c r="AG31" s="1157"/>
      <c r="AH31" s="1128">
        <f>+' Original Budget Template'!AF31</f>
        <v>0</v>
      </c>
      <c r="AI31" s="366">
        <f>+' Original Budget Template'!AG31</f>
        <v>0</v>
      </c>
      <c r="AJ31" s="366">
        <f>+' Original Budget Template'!AH31</f>
        <v>0</v>
      </c>
      <c r="AK31" s="366">
        <f>+' Original Budget Template'!AI31</f>
        <v>0</v>
      </c>
      <c r="AL31" s="684">
        <f>+' Original Budget Template'!AJ31</f>
        <v>0</v>
      </c>
      <c r="AM31" s="684">
        <f>SUM(AH31:AK31)</f>
        <v>0</v>
      </c>
      <c r="AN31" s="469"/>
      <c r="AO31" s="469"/>
      <c r="AP31" s="914"/>
    </row>
    <row r="32" spans="1:42" x14ac:dyDescent="0.2">
      <c r="A32" s="913">
        <f>' Original Budget Template'!A32</f>
        <v>3.4</v>
      </c>
      <c r="B32" s="4"/>
      <c r="C32" s="11" t="str">
        <f>' Original Budget Template'!C32</f>
        <v>Description - suboutputs/tasks/expense type</v>
      </c>
      <c r="D32" s="22"/>
      <c r="E32" s="1068"/>
      <c r="F32" s="1034">
        <f>+' Original Budget Template'!F32</f>
        <v>0</v>
      </c>
      <c r="G32" s="1034">
        <f>SUM(K32,O32,S32,AA32,AM32)</f>
        <v>0</v>
      </c>
      <c r="H32" s="439">
        <f>' Original Budget Template'!G32</f>
        <v>0</v>
      </c>
      <c r="I32" s="1035">
        <f>IF(ISERROR(IF($B$27=1,G32/$AA$3,G32/$AA$5)),0,(IF($B$27=1,G32/$AA$3,G32/$AA$5)))</f>
        <v>0</v>
      </c>
      <c r="J32" s="1034">
        <f>+' Original Budget Template'!L32</f>
        <v>0</v>
      </c>
      <c r="K32" s="536">
        <f>+'Progress Report - Yr 1 &amp; 9 mth'!O32</f>
        <v>0</v>
      </c>
      <c r="L32" s="441">
        <f t="shared" si="0"/>
        <v>0</v>
      </c>
      <c r="M32" s="459">
        <f>IF(ISERROR(L32/J32),0,L32/J32)</f>
        <v>0</v>
      </c>
      <c r="N32" s="684">
        <f>+'Progress Financial Report -Yr 2'!N32</f>
        <v>0</v>
      </c>
      <c r="O32" s="174">
        <f>+'Progress Financial Report -Yr 2'!S32</f>
        <v>0</v>
      </c>
      <c r="P32" s="441">
        <f>+O32-N32</f>
        <v>0</v>
      </c>
      <c r="Q32" s="459">
        <f>IF(ISERROR(P32/N32),0,P32/N32)</f>
        <v>0</v>
      </c>
      <c r="R32" s="684">
        <f>+'Progress Financial Report -Yr 3'!R32</f>
        <v>0</v>
      </c>
      <c r="S32" s="174">
        <f>+'Progress Financial Report -Yr 3'!W32</f>
        <v>0</v>
      </c>
      <c r="T32" s="441">
        <f>+S32-R32</f>
        <v>0</v>
      </c>
      <c r="U32" s="459">
        <f>IF(ISERROR(T32/R32),0,T32/R32)</f>
        <v>0</v>
      </c>
      <c r="V32" s="684">
        <f>+'Progress Financial Report -Yr 3'!AI32</f>
        <v>0</v>
      </c>
      <c r="W32" s="440"/>
      <c r="X32" s="440"/>
      <c r="Y32" s="440"/>
      <c r="Z32" s="440"/>
      <c r="AA32" s="1034">
        <f>SUM(W32:Z32)</f>
        <v>0</v>
      </c>
      <c r="AB32" s="441">
        <f>+AA32-V32</f>
        <v>0</v>
      </c>
      <c r="AC32" s="459">
        <f>IF(ISERROR(AB32/V32),0,AB32/V32)</f>
        <v>0</v>
      </c>
      <c r="AD32" s="469"/>
      <c r="AE32" s="469"/>
      <c r="AF32" s="590"/>
      <c r="AG32" s="1157"/>
      <c r="AH32" s="1128">
        <f>+' Original Budget Template'!AF32</f>
        <v>0</v>
      </c>
      <c r="AI32" s="366">
        <f>+' Original Budget Template'!AG32</f>
        <v>0</v>
      </c>
      <c r="AJ32" s="366">
        <f>+' Original Budget Template'!AH32</f>
        <v>0</v>
      </c>
      <c r="AK32" s="366">
        <f>+' Original Budget Template'!AI32</f>
        <v>0</v>
      </c>
      <c r="AL32" s="684">
        <f>+' Original Budget Template'!AJ32</f>
        <v>0</v>
      </c>
      <c r="AM32" s="684">
        <f>SUM(AH32:AK32)</f>
        <v>0</v>
      </c>
      <c r="AN32" s="469"/>
      <c r="AO32" s="469"/>
      <c r="AP32" s="914"/>
    </row>
    <row r="33" spans="1:42" ht="5.25" customHeight="1" x14ac:dyDescent="0.2">
      <c r="A33" s="913"/>
      <c r="B33" s="4"/>
      <c r="C33" s="11"/>
      <c r="D33" s="22"/>
      <c r="E33" s="1068"/>
      <c r="F33" s="1034"/>
      <c r="G33" s="1034"/>
      <c r="H33" s="439"/>
      <c r="I33" s="1035"/>
      <c r="J33" s="1107"/>
      <c r="K33" s="443"/>
      <c r="L33" s="441" t="s">
        <v>62</v>
      </c>
      <c r="M33" s="458" t="s">
        <v>62</v>
      </c>
      <c r="N33" s="685"/>
      <c r="O33" s="26"/>
      <c r="P33" s="441" t="s">
        <v>62</v>
      </c>
      <c r="Q33" s="458" t="s">
        <v>62</v>
      </c>
      <c r="R33" s="685"/>
      <c r="S33" s="26"/>
      <c r="T33" s="441" t="s">
        <v>62</v>
      </c>
      <c r="U33" s="458" t="s">
        <v>62</v>
      </c>
      <c r="V33" s="685"/>
      <c r="W33" s="443"/>
      <c r="X33" s="443"/>
      <c r="Y33" s="443"/>
      <c r="Z33" s="443"/>
      <c r="AA33" s="1107"/>
      <c r="AB33" s="441" t="s">
        <v>62</v>
      </c>
      <c r="AC33" s="458" t="s">
        <v>62</v>
      </c>
      <c r="AD33" s="469"/>
      <c r="AE33" s="469"/>
      <c r="AF33" s="26"/>
      <c r="AG33" s="916"/>
      <c r="AH33" s="1129"/>
      <c r="AI33" s="39"/>
      <c r="AJ33" s="39"/>
      <c r="AK33" s="39"/>
      <c r="AL33" s="685"/>
      <c r="AM33" s="685"/>
      <c r="AN33" s="469"/>
      <c r="AO33" s="469"/>
      <c r="AP33" s="916"/>
    </row>
    <row r="34" spans="1:42" x14ac:dyDescent="0.2">
      <c r="A34" s="917">
        <f>' Original Budget Template'!A34</f>
        <v>4</v>
      </c>
      <c r="B34" s="1311">
        <f>' Original Budget Template'!B34</f>
        <v>1</v>
      </c>
      <c r="C34" s="416" t="str">
        <f>' Original Budget Template'!C34</f>
        <v>Description (Output 4)</v>
      </c>
      <c r="D34" s="417">
        <f>' Original Budget Template'!D34</f>
        <v>0</v>
      </c>
      <c r="E34" s="1069">
        <f>' Original Budget Template'!E34</f>
        <v>0</v>
      </c>
      <c r="F34" s="1030">
        <f>SUM(F35:F40)</f>
        <v>0</v>
      </c>
      <c r="G34" s="1030">
        <f>SUM(G35:G40)</f>
        <v>0</v>
      </c>
      <c r="H34" s="434">
        <f>' Original Budget Template'!G34</f>
        <v>0</v>
      </c>
      <c r="I34" s="1031">
        <f>SUM(I35:I40)</f>
        <v>0</v>
      </c>
      <c r="J34" s="1038">
        <f>+' Original Budget Template'!L34</f>
        <v>0</v>
      </c>
      <c r="K34" s="434">
        <f>SUM(K36:K40)</f>
        <v>0</v>
      </c>
      <c r="L34" s="435">
        <f>+K34-J34</f>
        <v>0</v>
      </c>
      <c r="M34" s="457">
        <f>IF(ISERROR(L34/J34),0,L34/J34)</f>
        <v>0</v>
      </c>
      <c r="N34" s="686">
        <f>SUM(N36:N39)</f>
        <v>0</v>
      </c>
      <c r="O34" s="384">
        <f>SUM(O36:O39)</f>
        <v>0</v>
      </c>
      <c r="P34" s="435">
        <f>+O34-N34</f>
        <v>0</v>
      </c>
      <c r="Q34" s="457">
        <f>IF(ISERROR(P34/N34),0,P34/N34)</f>
        <v>0</v>
      </c>
      <c r="R34" s="686">
        <f>SUM(R36:R39)</f>
        <v>0</v>
      </c>
      <c r="S34" s="384">
        <f>SUM(S36:S39)</f>
        <v>0</v>
      </c>
      <c r="T34" s="435">
        <f>+S34-R34</f>
        <v>0</v>
      </c>
      <c r="U34" s="457">
        <f>IF(ISERROR(T34/R34),0,T34/R34)</f>
        <v>0</v>
      </c>
      <c r="V34" s="686">
        <f>SUM(V36:V39)</f>
        <v>0</v>
      </c>
      <c r="W34" s="1030">
        <f>SUM(W36:W40)</f>
        <v>0</v>
      </c>
      <c r="X34" s="1030">
        <f>SUM(X36:X40)</f>
        <v>0</v>
      </c>
      <c r="Y34" s="1030">
        <f>SUM(Y36:Y40)</f>
        <v>0</v>
      </c>
      <c r="Z34" s="1030">
        <f>SUM(Z36:Z40)</f>
        <v>0</v>
      </c>
      <c r="AA34" s="1030">
        <f>SUM(AA36:AA40)</f>
        <v>0</v>
      </c>
      <c r="AB34" s="435">
        <f>+AA34-V34</f>
        <v>0</v>
      </c>
      <c r="AC34" s="457">
        <f>IF(ISERROR(AB34/V34),0,AB34/V34)</f>
        <v>0</v>
      </c>
      <c r="AD34" s="472">
        <f>IF(ISERROR((+$V34+$R34+$N34+$J34)/$F34),0,(+$V34+$R34+$N34+$J34)/$F34)</f>
        <v>0</v>
      </c>
      <c r="AE34" s="472">
        <f>IF(ISERROR((+$AA34+$S34+$O34+$K34)/$G34),0,(+$AA34+$S34+$O34+$K34)/$G34)</f>
        <v>0</v>
      </c>
      <c r="AF34" s="412"/>
      <c r="AG34" s="1156"/>
      <c r="AH34" s="1139">
        <f>SUM(AH36:AH40)</f>
        <v>0</v>
      </c>
      <c r="AI34" s="668">
        <f>SUM(AI36:AI40)</f>
        <v>0</v>
      </c>
      <c r="AJ34" s="668">
        <f>SUM(AJ36:AJ40)</f>
        <v>0</v>
      </c>
      <c r="AK34" s="668">
        <f>SUM(AK36:AK40)</f>
        <v>0</v>
      </c>
      <c r="AL34" s="686">
        <f>+' Original Budget Template'!AJ34</f>
        <v>0</v>
      </c>
      <c r="AM34" s="686">
        <f>SUM(AM36:AM39)</f>
        <v>0</v>
      </c>
      <c r="AN34" s="472">
        <f>IF(ISERROR((+$AL34+$V34+$R34+$N34+$J34)/$F34),0,(+$AL34+$V34+$R34+$N34+$J34)/$F34)</f>
        <v>0</v>
      </c>
      <c r="AO34" s="472">
        <f>IF(ISERROR(($AM34+$AA34+$S34+$O34+$K34)/$G34),0,($AM34+$AA34+$S34+$O34+$K34)/$G34)</f>
        <v>0</v>
      </c>
      <c r="AP34" s="918"/>
    </row>
    <row r="35" spans="1:42" ht="38.25" x14ac:dyDescent="0.2">
      <c r="A35" s="919"/>
      <c r="B35" s="1312"/>
      <c r="C35" s="188" t="str">
        <f>' Original Budget Template'!C35</f>
        <v>Under each sub-output, provide a detailed description of what resources will be used to deliver the outputs:</v>
      </c>
      <c r="D35" s="23"/>
      <c r="E35" s="1070"/>
      <c r="F35" s="1032"/>
      <c r="G35" s="1032"/>
      <c r="H35" s="437"/>
      <c r="I35" s="1033"/>
      <c r="J35" s="1039"/>
      <c r="K35" s="437"/>
      <c r="L35" s="441"/>
      <c r="M35" s="458"/>
      <c r="N35" s="683"/>
      <c r="O35" s="27"/>
      <c r="P35" s="441"/>
      <c r="Q35" s="458"/>
      <c r="R35" s="683"/>
      <c r="S35" s="27"/>
      <c r="T35" s="441"/>
      <c r="U35" s="458"/>
      <c r="V35" s="683"/>
      <c r="W35" s="437"/>
      <c r="X35" s="437"/>
      <c r="Y35" s="437"/>
      <c r="Z35" s="437"/>
      <c r="AA35" s="1032"/>
      <c r="AB35" s="441"/>
      <c r="AC35" s="458"/>
      <c r="AD35" s="469"/>
      <c r="AE35" s="469"/>
      <c r="AF35" s="414"/>
      <c r="AG35" s="1155"/>
      <c r="AH35" s="1127"/>
      <c r="AI35" s="62"/>
      <c r="AJ35" s="62"/>
      <c r="AK35" s="62"/>
      <c r="AL35" s="683"/>
      <c r="AM35" s="683"/>
      <c r="AN35" s="469"/>
      <c r="AO35" s="469"/>
      <c r="AP35" s="912"/>
    </row>
    <row r="36" spans="1:42" x14ac:dyDescent="0.2">
      <c r="A36" s="913">
        <f>' Original Budget Template'!A36</f>
        <v>4.0999999999999996</v>
      </c>
      <c r="B36" s="4"/>
      <c r="C36" s="11" t="str">
        <f>' Original Budget Template'!C36</f>
        <v>Description - suboutputs/tasks/expense type</v>
      </c>
      <c r="D36" s="22"/>
      <c r="E36" s="1068"/>
      <c r="F36" s="1034">
        <f>+' Original Budget Template'!F36</f>
        <v>0</v>
      </c>
      <c r="G36" s="1034">
        <f>SUM(K36,O36,S36,AA36,AM36)</f>
        <v>0</v>
      </c>
      <c r="H36" s="439">
        <f>' Original Budget Template'!G36</f>
        <v>0</v>
      </c>
      <c r="I36" s="1035">
        <f>IF(ISERROR(IF($B$34=1,G36/$AA$3,G36/$AA$5)),0,(IF($B$34=1,G36/$AA$3,G36/$AA$5)))</f>
        <v>0</v>
      </c>
      <c r="J36" s="1034">
        <f>+' Original Budget Template'!L36</f>
        <v>0</v>
      </c>
      <c r="K36" s="536">
        <f>+'Progress Report - Yr 1 &amp; 9 mth'!O36</f>
        <v>0</v>
      </c>
      <c r="L36" s="441">
        <f t="shared" si="0"/>
        <v>0</v>
      </c>
      <c r="M36" s="459">
        <f>IF(ISERROR(L36/J36),0,L36/J36)</f>
        <v>0</v>
      </c>
      <c r="N36" s="684">
        <f>+'Progress Financial Report -Yr 2'!N36</f>
        <v>0</v>
      </c>
      <c r="O36" s="174">
        <f>+'Progress Financial Report -Yr 2'!S36</f>
        <v>0</v>
      </c>
      <c r="P36" s="441">
        <f>+O36-N36</f>
        <v>0</v>
      </c>
      <c r="Q36" s="459">
        <f>IF(ISERROR(P36/N36),0,P36/N36)</f>
        <v>0</v>
      </c>
      <c r="R36" s="684">
        <f>+'Progress Financial Report -Yr 3'!R36</f>
        <v>0</v>
      </c>
      <c r="S36" s="174">
        <f>+'Progress Financial Report -Yr 3'!W36</f>
        <v>0</v>
      </c>
      <c r="T36" s="441">
        <f>+S36-R36</f>
        <v>0</v>
      </c>
      <c r="U36" s="459">
        <f>IF(ISERROR(T36/R36),0,T36/R36)</f>
        <v>0</v>
      </c>
      <c r="V36" s="684">
        <f>+'Progress Financial Report -Yr 3'!AI36</f>
        <v>0</v>
      </c>
      <c r="W36" s="440"/>
      <c r="X36" s="440"/>
      <c r="Y36" s="440"/>
      <c r="Z36" s="440"/>
      <c r="AA36" s="1034">
        <f>SUM(W36:Z36)</f>
        <v>0</v>
      </c>
      <c r="AB36" s="441">
        <f>+AA36-V36</f>
        <v>0</v>
      </c>
      <c r="AC36" s="459">
        <f>IF(ISERROR(AB36/V36),0,AB36/V36)</f>
        <v>0</v>
      </c>
      <c r="AD36" s="469"/>
      <c r="AE36" s="469"/>
      <c r="AF36" s="590"/>
      <c r="AG36" s="1157"/>
      <c r="AH36" s="1128">
        <f>+' Original Budget Template'!AF36</f>
        <v>0</v>
      </c>
      <c r="AI36" s="366">
        <f>+' Original Budget Template'!AG36</f>
        <v>0</v>
      </c>
      <c r="AJ36" s="366">
        <f>+' Original Budget Template'!AH36</f>
        <v>0</v>
      </c>
      <c r="AK36" s="366">
        <f>+' Original Budget Template'!AI36</f>
        <v>0</v>
      </c>
      <c r="AL36" s="684">
        <f>+' Original Budget Template'!AJ36</f>
        <v>0</v>
      </c>
      <c r="AM36" s="684">
        <f>SUM(AH36:AK36)</f>
        <v>0</v>
      </c>
      <c r="AN36" s="469"/>
      <c r="AO36" s="469"/>
      <c r="AP36" s="914"/>
    </row>
    <row r="37" spans="1:42" x14ac:dyDescent="0.2">
      <c r="A37" s="913">
        <f>' Original Budget Template'!A37</f>
        <v>4.2</v>
      </c>
      <c r="B37" s="4"/>
      <c r="C37" s="11" t="str">
        <f>' Original Budget Template'!C37</f>
        <v>Description - suboutputs/tasks/expense type</v>
      </c>
      <c r="D37" s="22"/>
      <c r="E37" s="1068"/>
      <c r="F37" s="1034">
        <f>+' Original Budget Template'!F37</f>
        <v>0</v>
      </c>
      <c r="G37" s="1034">
        <f>SUM(K37,O37,S37,AA37,AM37)</f>
        <v>0</v>
      </c>
      <c r="H37" s="439">
        <f>' Original Budget Template'!G37</f>
        <v>0</v>
      </c>
      <c r="I37" s="1035">
        <f>IF(ISERROR(IF($B$34=1,G37/$AA$3,G37/$AA$5)),0,(IF($B$34=1,G37/$AA$3,G37/$AA$5)))</f>
        <v>0</v>
      </c>
      <c r="J37" s="1034">
        <f>+' Original Budget Template'!L37</f>
        <v>0</v>
      </c>
      <c r="K37" s="536">
        <f>+'Progress Report - Yr 1 &amp; 9 mth'!O37</f>
        <v>0</v>
      </c>
      <c r="L37" s="441">
        <f t="shared" si="0"/>
        <v>0</v>
      </c>
      <c r="M37" s="459">
        <f>IF(ISERROR(L37/J37),0,L37/J37)</f>
        <v>0</v>
      </c>
      <c r="N37" s="684">
        <f>+'Progress Financial Report -Yr 2'!N37</f>
        <v>0</v>
      </c>
      <c r="O37" s="174">
        <f>+'Progress Financial Report -Yr 2'!S37</f>
        <v>0</v>
      </c>
      <c r="P37" s="441">
        <f>+O37-N37</f>
        <v>0</v>
      </c>
      <c r="Q37" s="459">
        <f>IF(ISERROR(P37/N37),0,P37/N37)</f>
        <v>0</v>
      </c>
      <c r="R37" s="684">
        <f>+'Progress Financial Report -Yr 3'!R37</f>
        <v>0</v>
      </c>
      <c r="S37" s="174">
        <f>+'Progress Financial Report -Yr 3'!W37</f>
        <v>0</v>
      </c>
      <c r="T37" s="441">
        <f>+S37-R37</f>
        <v>0</v>
      </c>
      <c r="U37" s="459">
        <f>IF(ISERROR(T37/R37),0,T37/R37)</f>
        <v>0</v>
      </c>
      <c r="V37" s="684">
        <f>+'Progress Financial Report -Yr 3'!AI37</f>
        <v>0</v>
      </c>
      <c r="W37" s="440"/>
      <c r="X37" s="440"/>
      <c r="Y37" s="440"/>
      <c r="Z37" s="440"/>
      <c r="AA37" s="1034">
        <f>SUM(W37:Z37)</f>
        <v>0</v>
      </c>
      <c r="AB37" s="441">
        <f>+AA37-V37</f>
        <v>0</v>
      </c>
      <c r="AC37" s="459">
        <f>IF(ISERROR(AB37/V37),0,AB37/V37)</f>
        <v>0</v>
      </c>
      <c r="AD37" s="469"/>
      <c r="AE37" s="469"/>
      <c r="AF37" s="590"/>
      <c r="AG37" s="1157"/>
      <c r="AH37" s="1128">
        <f>+' Original Budget Template'!AF37</f>
        <v>0</v>
      </c>
      <c r="AI37" s="366">
        <f>+' Original Budget Template'!AG37</f>
        <v>0</v>
      </c>
      <c r="AJ37" s="366">
        <f>+' Original Budget Template'!AH37</f>
        <v>0</v>
      </c>
      <c r="AK37" s="366">
        <f>+' Original Budget Template'!AI37</f>
        <v>0</v>
      </c>
      <c r="AL37" s="684">
        <f>+' Original Budget Template'!AJ37</f>
        <v>0</v>
      </c>
      <c r="AM37" s="684">
        <f>SUM(AH37:AK37)</f>
        <v>0</v>
      </c>
      <c r="AN37" s="469"/>
      <c r="AO37" s="469"/>
      <c r="AP37" s="914"/>
    </row>
    <row r="38" spans="1:42" x14ac:dyDescent="0.2">
      <c r="A38" s="913">
        <f>' Original Budget Template'!A38</f>
        <v>4.3</v>
      </c>
      <c r="B38" s="4"/>
      <c r="C38" s="11" t="str">
        <f>' Original Budget Template'!C38</f>
        <v>Description - suboutputs/tasks/expense type</v>
      </c>
      <c r="D38" s="22"/>
      <c r="E38" s="1068"/>
      <c r="F38" s="1034">
        <f>+' Original Budget Template'!F38</f>
        <v>0</v>
      </c>
      <c r="G38" s="1034">
        <f>SUM(K38,O38,S38,AA38,AM38)</f>
        <v>0</v>
      </c>
      <c r="H38" s="439">
        <f>' Original Budget Template'!G38</f>
        <v>0</v>
      </c>
      <c r="I38" s="1035">
        <f>IF(ISERROR(IF($B$34=1,G38/$AA$3,G38/$AA$5)),0,(IF($B$34=1,G38/$AA$3,G38/$AA$5)))</f>
        <v>0</v>
      </c>
      <c r="J38" s="1034">
        <f>+' Original Budget Template'!L38</f>
        <v>0</v>
      </c>
      <c r="K38" s="536">
        <f>+'Progress Report - Yr 1 &amp; 9 mth'!O38</f>
        <v>0</v>
      </c>
      <c r="L38" s="441">
        <f t="shared" si="0"/>
        <v>0</v>
      </c>
      <c r="M38" s="459">
        <f>IF(ISERROR(L38/J38),0,L38/J38)</f>
        <v>0</v>
      </c>
      <c r="N38" s="684">
        <f>+'Progress Financial Report -Yr 2'!N38</f>
        <v>0</v>
      </c>
      <c r="O38" s="174">
        <f>+'Progress Financial Report -Yr 2'!S38</f>
        <v>0</v>
      </c>
      <c r="P38" s="441">
        <f>+O38-N38</f>
        <v>0</v>
      </c>
      <c r="Q38" s="459">
        <f>IF(ISERROR(P38/N38),0,P38/N38)</f>
        <v>0</v>
      </c>
      <c r="R38" s="684">
        <f>+'Progress Financial Report -Yr 3'!R38</f>
        <v>0</v>
      </c>
      <c r="S38" s="174">
        <f>+'Progress Financial Report -Yr 3'!W38</f>
        <v>0</v>
      </c>
      <c r="T38" s="441">
        <f>+S38-R38</f>
        <v>0</v>
      </c>
      <c r="U38" s="459">
        <f>IF(ISERROR(T38/R38),0,T38/R38)</f>
        <v>0</v>
      </c>
      <c r="V38" s="684">
        <f>+'Progress Financial Report -Yr 3'!AI38</f>
        <v>0</v>
      </c>
      <c r="W38" s="440"/>
      <c r="X38" s="440"/>
      <c r="Y38" s="440"/>
      <c r="Z38" s="440"/>
      <c r="AA38" s="1034">
        <f>SUM(W38:Z38)</f>
        <v>0</v>
      </c>
      <c r="AB38" s="441">
        <f>+AA38-V38</f>
        <v>0</v>
      </c>
      <c r="AC38" s="459">
        <f>IF(ISERROR(AB38/V38),0,AB38/V38)</f>
        <v>0</v>
      </c>
      <c r="AD38" s="469"/>
      <c r="AE38" s="469"/>
      <c r="AF38" s="590"/>
      <c r="AG38" s="1157"/>
      <c r="AH38" s="1128">
        <f>+' Original Budget Template'!AF38</f>
        <v>0</v>
      </c>
      <c r="AI38" s="366">
        <f>+' Original Budget Template'!AG38</f>
        <v>0</v>
      </c>
      <c r="AJ38" s="366">
        <f>+' Original Budget Template'!AH38</f>
        <v>0</v>
      </c>
      <c r="AK38" s="366">
        <f>+' Original Budget Template'!AI38</f>
        <v>0</v>
      </c>
      <c r="AL38" s="684">
        <f>+' Original Budget Template'!AJ38</f>
        <v>0</v>
      </c>
      <c r="AM38" s="684">
        <f>SUM(AH38:AK38)</f>
        <v>0</v>
      </c>
      <c r="AN38" s="469"/>
      <c r="AO38" s="469"/>
      <c r="AP38" s="914"/>
    </row>
    <row r="39" spans="1:42" x14ac:dyDescent="0.2">
      <c r="A39" s="913">
        <f>' Original Budget Template'!A39</f>
        <v>4.4000000000000004</v>
      </c>
      <c r="B39" s="4"/>
      <c r="C39" s="419" t="str">
        <f>' Original Budget Template'!C39</f>
        <v>Description - suboutputs/tasks/expense type</v>
      </c>
      <c r="D39" s="30"/>
      <c r="E39" s="1071"/>
      <c r="F39" s="1034">
        <f>+' Original Budget Template'!F39</f>
        <v>0</v>
      </c>
      <c r="G39" s="1034">
        <f>SUM(K39,O39,S39,AA39,AM39)</f>
        <v>0</v>
      </c>
      <c r="H39" s="439">
        <f>' Original Budget Template'!G39</f>
        <v>0</v>
      </c>
      <c r="I39" s="1035">
        <f>IF(ISERROR(IF($B$34=1,G39/$AA$3,G39/$AA$5)),0,(IF($B$34=1,G39/$AA$3,G39/$AA$5)))</f>
        <v>0</v>
      </c>
      <c r="J39" s="1034">
        <f>+' Original Budget Template'!L39</f>
        <v>0</v>
      </c>
      <c r="K39" s="536">
        <f>+'Progress Report - Yr 1 &amp; 9 mth'!O39</f>
        <v>0</v>
      </c>
      <c r="L39" s="441">
        <f t="shared" si="0"/>
        <v>0</v>
      </c>
      <c r="M39" s="459">
        <f>IF(ISERROR(L39/J39),0,L39/J39)</f>
        <v>0</v>
      </c>
      <c r="N39" s="684">
        <f>+'Progress Financial Report -Yr 2'!N39</f>
        <v>0</v>
      </c>
      <c r="O39" s="174">
        <f>+'Progress Financial Report -Yr 2'!S39</f>
        <v>0</v>
      </c>
      <c r="P39" s="441">
        <f>+O39-N39</f>
        <v>0</v>
      </c>
      <c r="Q39" s="459">
        <f>IF(ISERROR(P39/N39),0,P39/N39)</f>
        <v>0</v>
      </c>
      <c r="R39" s="684">
        <f>+'Progress Financial Report -Yr 3'!R39</f>
        <v>0</v>
      </c>
      <c r="S39" s="174">
        <f>+'Progress Financial Report -Yr 3'!W39</f>
        <v>0</v>
      </c>
      <c r="T39" s="441">
        <f>+S39-R39</f>
        <v>0</v>
      </c>
      <c r="U39" s="459">
        <f>IF(ISERROR(T39/R39),0,T39/R39)</f>
        <v>0</v>
      </c>
      <c r="V39" s="684">
        <f>+'Progress Financial Report -Yr 3'!AI39</f>
        <v>0</v>
      </c>
      <c r="W39" s="440"/>
      <c r="X39" s="440"/>
      <c r="Y39" s="440"/>
      <c r="Z39" s="440"/>
      <c r="AA39" s="1034">
        <f>SUM(W39:Z39)</f>
        <v>0</v>
      </c>
      <c r="AB39" s="441">
        <f>+AA39-V39</f>
        <v>0</v>
      </c>
      <c r="AC39" s="459">
        <f>IF(ISERROR(AB39/V39),0,AB39/V39)</f>
        <v>0</v>
      </c>
      <c r="AD39" s="469"/>
      <c r="AE39" s="469"/>
      <c r="AF39" s="590"/>
      <c r="AG39" s="1157"/>
      <c r="AH39" s="1128">
        <f>+' Original Budget Template'!AF39</f>
        <v>0</v>
      </c>
      <c r="AI39" s="366">
        <f>+' Original Budget Template'!AG39</f>
        <v>0</v>
      </c>
      <c r="AJ39" s="366">
        <f>+' Original Budget Template'!AH39</f>
        <v>0</v>
      </c>
      <c r="AK39" s="366">
        <f>+' Original Budget Template'!AI39</f>
        <v>0</v>
      </c>
      <c r="AL39" s="684">
        <f>+' Original Budget Template'!AJ39</f>
        <v>0</v>
      </c>
      <c r="AM39" s="684">
        <f>SUM(AH39:AK39)</f>
        <v>0</v>
      </c>
      <c r="AN39" s="469"/>
      <c r="AO39" s="469"/>
      <c r="AP39" s="914"/>
    </row>
    <row r="40" spans="1:42" ht="5.25" customHeight="1" x14ac:dyDescent="0.2">
      <c r="A40" s="913"/>
      <c r="B40" s="4"/>
      <c r="C40" s="11"/>
      <c r="D40" s="22"/>
      <c r="E40" s="1068"/>
      <c r="F40" s="1034"/>
      <c r="G40" s="1034"/>
      <c r="H40" s="439"/>
      <c r="I40" s="1035"/>
      <c r="J40" s="1107"/>
      <c r="K40" s="443"/>
      <c r="L40" s="441" t="s">
        <v>62</v>
      </c>
      <c r="M40" s="458" t="s">
        <v>62</v>
      </c>
      <c r="N40" s="685"/>
      <c r="O40" s="26"/>
      <c r="P40" s="441" t="s">
        <v>62</v>
      </c>
      <c r="Q40" s="458" t="s">
        <v>62</v>
      </c>
      <c r="R40" s="685"/>
      <c r="S40" s="26"/>
      <c r="T40" s="441" t="s">
        <v>62</v>
      </c>
      <c r="U40" s="458" t="s">
        <v>62</v>
      </c>
      <c r="V40" s="685"/>
      <c r="W40" s="443"/>
      <c r="X40" s="443"/>
      <c r="Y40" s="443"/>
      <c r="Z40" s="443"/>
      <c r="AA40" s="1107"/>
      <c r="AB40" s="441" t="s">
        <v>62</v>
      </c>
      <c r="AC40" s="458" t="s">
        <v>62</v>
      </c>
      <c r="AD40" s="469"/>
      <c r="AE40" s="469"/>
      <c r="AF40" s="26"/>
      <c r="AG40" s="916"/>
      <c r="AH40" s="1129"/>
      <c r="AI40" s="39"/>
      <c r="AJ40" s="39"/>
      <c r="AK40" s="39"/>
      <c r="AL40" s="685"/>
      <c r="AM40" s="685"/>
      <c r="AN40" s="469"/>
      <c r="AO40" s="469"/>
      <c r="AP40" s="916"/>
    </row>
    <row r="41" spans="1:42" x14ac:dyDescent="0.2">
      <c r="A41" s="917">
        <f>' Original Budget Template'!A41</f>
        <v>5</v>
      </c>
      <c r="B41" s="1311">
        <f>' Original Budget Template'!B41</f>
        <v>1</v>
      </c>
      <c r="C41" s="416" t="str">
        <f>' Original Budget Template'!C41</f>
        <v>Description (Output 5)</v>
      </c>
      <c r="D41" s="417">
        <f>' Original Budget Template'!D41</f>
        <v>0</v>
      </c>
      <c r="E41" s="1069">
        <f>' Original Budget Template'!E41</f>
        <v>0</v>
      </c>
      <c r="F41" s="1030">
        <f>SUM(F42:F47)</f>
        <v>0</v>
      </c>
      <c r="G41" s="1030">
        <f>SUM(G42:G47)</f>
        <v>0</v>
      </c>
      <c r="H41" s="434">
        <f>' Original Budget Template'!G41</f>
        <v>0</v>
      </c>
      <c r="I41" s="1031">
        <f>SUM(I42:I47)</f>
        <v>0</v>
      </c>
      <c r="J41" s="1038">
        <f>+' Original Budget Template'!L41</f>
        <v>0</v>
      </c>
      <c r="K41" s="434">
        <f>SUM(K43:K47)</f>
        <v>0</v>
      </c>
      <c r="L41" s="435">
        <f>+K41-J41</f>
        <v>0</v>
      </c>
      <c r="M41" s="457">
        <f>IF(ISERROR(L41/J41),0,L41/J41)</f>
        <v>0</v>
      </c>
      <c r="N41" s="686">
        <f>SUM(N43:N46)</f>
        <v>0</v>
      </c>
      <c r="O41" s="384">
        <f>SUM(O43:O46)</f>
        <v>0</v>
      </c>
      <c r="P41" s="435">
        <f>+O41-N41</f>
        <v>0</v>
      </c>
      <c r="Q41" s="457">
        <f>IF(ISERROR(P41/N41),0,P41/N41)</f>
        <v>0</v>
      </c>
      <c r="R41" s="686">
        <f>SUM(R43:R46)</f>
        <v>0</v>
      </c>
      <c r="S41" s="384">
        <f>SUM(S43:S46)</f>
        <v>0</v>
      </c>
      <c r="T41" s="435">
        <f>+S41-R41</f>
        <v>0</v>
      </c>
      <c r="U41" s="457">
        <f>IF(ISERROR(T41/R41),0,T41/R41)</f>
        <v>0</v>
      </c>
      <c r="V41" s="686">
        <f>SUM(V43:V46)</f>
        <v>0</v>
      </c>
      <c r="W41" s="1030">
        <f>SUM(W43:W47)</f>
        <v>0</v>
      </c>
      <c r="X41" s="1030">
        <f>SUM(X43:X47)</f>
        <v>0</v>
      </c>
      <c r="Y41" s="1030">
        <f>SUM(Y43:Y47)</f>
        <v>0</v>
      </c>
      <c r="Z41" s="1030">
        <f>SUM(Z43:Z47)</f>
        <v>0</v>
      </c>
      <c r="AA41" s="1030">
        <f>SUM(AA43:AA47)</f>
        <v>0</v>
      </c>
      <c r="AB41" s="435">
        <f>+AA41-V41</f>
        <v>0</v>
      </c>
      <c r="AC41" s="457">
        <f>IF(ISERROR(AB41/V41),0,AB41/V41)</f>
        <v>0</v>
      </c>
      <c r="AD41" s="472">
        <f>IF(ISERROR((+$V41+$R41+$N41+$J41)/$F41),0,(+$V41+$R41+$N41+$J41)/$F41)</f>
        <v>0</v>
      </c>
      <c r="AE41" s="472">
        <f>IF(ISERROR((+$AA41+$S41+$O41+$K41)/$G41),0,(+$AA41+$S41+$O41+$K41)/$G41)</f>
        <v>0</v>
      </c>
      <c r="AF41" s="412"/>
      <c r="AG41" s="1156"/>
      <c r="AH41" s="1139">
        <f>SUM(AH43:AH47)</f>
        <v>0</v>
      </c>
      <c r="AI41" s="668">
        <f>SUM(AI43:AI47)</f>
        <v>0</v>
      </c>
      <c r="AJ41" s="668">
        <f>SUM(AJ43:AJ47)</f>
        <v>0</v>
      </c>
      <c r="AK41" s="668">
        <f>SUM(AK43:AK47)</f>
        <v>0</v>
      </c>
      <c r="AL41" s="686">
        <f>+' Original Budget Template'!AJ41</f>
        <v>0</v>
      </c>
      <c r="AM41" s="686">
        <f>SUM(AM43:AM46)</f>
        <v>0</v>
      </c>
      <c r="AN41" s="472">
        <f>IF(ISERROR((+$AL41+$V41+$R41+$N41+$J41)/$F41),0,(+$AL41+$V41+$R41+$N41+$J41)/$F41)</f>
        <v>0</v>
      </c>
      <c r="AO41" s="472">
        <f>IF(ISERROR(($AM41+$AA41+$S41+$O41+$K41)/$G41),0,($AM41+$AA41+$S41+$O41+$K41)/$G41)</f>
        <v>0</v>
      </c>
      <c r="AP41" s="918"/>
    </row>
    <row r="42" spans="1:42" ht="38.25" x14ac:dyDescent="0.2">
      <c r="A42" s="919"/>
      <c r="B42" s="1312"/>
      <c r="C42" s="188" t="str">
        <f>' Original Budget Template'!C42</f>
        <v>Under each sub-output, provide a detailed description of what resources will be used to deliver the outputs:</v>
      </c>
      <c r="D42" s="23"/>
      <c r="E42" s="1070"/>
      <c r="F42" s="1032"/>
      <c r="G42" s="1032"/>
      <c r="H42" s="437"/>
      <c r="I42" s="1033"/>
      <c r="J42" s="1039"/>
      <c r="K42" s="437"/>
      <c r="L42" s="441"/>
      <c r="M42" s="458"/>
      <c r="N42" s="683"/>
      <c r="O42" s="27"/>
      <c r="P42" s="441"/>
      <c r="Q42" s="458"/>
      <c r="R42" s="683"/>
      <c r="S42" s="27"/>
      <c r="T42" s="441"/>
      <c r="U42" s="458"/>
      <c r="V42" s="683"/>
      <c r="W42" s="437"/>
      <c r="X42" s="437"/>
      <c r="Y42" s="437"/>
      <c r="Z42" s="437"/>
      <c r="AA42" s="1032"/>
      <c r="AB42" s="441"/>
      <c r="AC42" s="458"/>
      <c r="AD42" s="469"/>
      <c r="AE42" s="469"/>
      <c r="AF42" s="414"/>
      <c r="AG42" s="1155"/>
      <c r="AH42" s="1127"/>
      <c r="AI42" s="62"/>
      <c r="AJ42" s="62"/>
      <c r="AK42" s="62"/>
      <c r="AL42" s="683"/>
      <c r="AM42" s="683"/>
      <c r="AN42" s="469"/>
      <c r="AO42" s="469"/>
      <c r="AP42" s="912"/>
    </row>
    <row r="43" spans="1:42" x14ac:dyDescent="0.2">
      <c r="A43" s="913">
        <f>' Original Budget Template'!A43</f>
        <v>5.0999999999999996</v>
      </c>
      <c r="B43" s="4"/>
      <c r="C43" s="11" t="str">
        <f>' Original Budget Template'!C43</f>
        <v>Description - suboutputs/tasks/expense type</v>
      </c>
      <c r="D43" s="22"/>
      <c r="E43" s="1068"/>
      <c r="F43" s="1034">
        <f>+' Original Budget Template'!F43</f>
        <v>0</v>
      </c>
      <c r="G43" s="1034">
        <f>SUM(K43,O43,S43,AA43,AM43)</f>
        <v>0</v>
      </c>
      <c r="H43" s="439">
        <f>' Original Budget Template'!G43</f>
        <v>0</v>
      </c>
      <c r="I43" s="1035">
        <f>IF(ISERROR(IF($B$41=1,G43/$AA$3,G43/$AA$5)),0,(IF($B$41=1,G43/$AA$3,G43/$AA$5)))</f>
        <v>0</v>
      </c>
      <c r="J43" s="1034">
        <f>+' Original Budget Template'!L43</f>
        <v>0</v>
      </c>
      <c r="K43" s="536">
        <f>+'Progress Report - Yr 1 &amp; 9 mth'!O43</f>
        <v>0</v>
      </c>
      <c r="L43" s="441">
        <f t="shared" ref="L43:L82" si="1">+K43-J43</f>
        <v>0</v>
      </c>
      <c r="M43" s="459">
        <f>IF(ISERROR(L43/J43),0,L43/J43)</f>
        <v>0</v>
      </c>
      <c r="N43" s="684">
        <f>+'Progress Financial Report -Yr 2'!N43</f>
        <v>0</v>
      </c>
      <c r="O43" s="174">
        <f>+'Progress Financial Report -Yr 2'!S43</f>
        <v>0</v>
      </c>
      <c r="P43" s="441">
        <f>+O43-N43</f>
        <v>0</v>
      </c>
      <c r="Q43" s="459">
        <f>IF(ISERROR(P43/N43),0,P43/N43)</f>
        <v>0</v>
      </c>
      <c r="R43" s="684">
        <f>+'Progress Financial Report -Yr 3'!R43</f>
        <v>0</v>
      </c>
      <c r="S43" s="174">
        <f>+'Progress Financial Report -Yr 3'!W43</f>
        <v>0</v>
      </c>
      <c r="T43" s="441">
        <f>+S43-R43</f>
        <v>0</v>
      </c>
      <c r="U43" s="459">
        <f>IF(ISERROR(T43/R43),0,T43/R43)</f>
        <v>0</v>
      </c>
      <c r="V43" s="684">
        <f>+'Progress Financial Report -Yr 3'!AI43</f>
        <v>0</v>
      </c>
      <c r="W43" s="440"/>
      <c r="X43" s="440"/>
      <c r="Y43" s="440"/>
      <c r="Z43" s="440"/>
      <c r="AA43" s="1034">
        <f>SUM(W43:Z43)</f>
        <v>0</v>
      </c>
      <c r="AB43" s="441">
        <f>+AA43-V43</f>
        <v>0</v>
      </c>
      <c r="AC43" s="459">
        <f>IF(ISERROR(AB43/V43),0,AB43/V43)</f>
        <v>0</v>
      </c>
      <c r="AD43" s="469"/>
      <c r="AE43" s="469"/>
      <c r="AF43" s="590"/>
      <c r="AG43" s="1157"/>
      <c r="AH43" s="1128">
        <f>+' Original Budget Template'!AF43</f>
        <v>0</v>
      </c>
      <c r="AI43" s="366">
        <f>+' Original Budget Template'!AG43</f>
        <v>0</v>
      </c>
      <c r="AJ43" s="366">
        <f>+' Original Budget Template'!AH43</f>
        <v>0</v>
      </c>
      <c r="AK43" s="366">
        <f>+' Original Budget Template'!AI43</f>
        <v>0</v>
      </c>
      <c r="AL43" s="684">
        <f>+' Original Budget Template'!AJ43</f>
        <v>0</v>
      </c>
      <c r="AM43" s="684">
        <f>SUM(AH43:AK43)</f>
        <v>0</v>
      </c>
      <c r="AN43" s="469"/>
      <c r="AO43" s="469"/>
      <c r="AP43" s="914"/>
    </row>
    <row r="44" spans="1:42" x14ac:dyDescent="0.2">
      <c r="A44" s="913">
        <f>' Original Budget Template'!A44</f>
        <v>5.2</v>
      </c>
      <c r="B44" s="4"/>
      <c r="C44" s="11" t="str">
        <f>' Original Budget Template'!C44</f>
        <v>Description - suboutputs/tasks/expense type</v>
      </c>
      <c r="D44" s="22"/>
      <c r="E44" s="1068"/>
      <c r="F44" s="1034">
        <f>+' Original Budget Template'!F44</f>
        <v>0</v>
      </c>
      <c r="G44" s="1034">
        <f>SUM(K44,O44,S44,AA44,AM44)</f>
        <v>0</v>
      </c>
      <c r="H44" s="439">
        <f>' Original Budget Template'!G44</f>
        <v>0</v>
      </c>
      <c r="I44" s="1035">
        <f>IF(ISERROR(IF($B$41=1,G44/$AA$3,G44/$AA$5)),0,(IF($B$41=1,G44/$AA$3,G44/$AA$5)))</f>
        <v>0</v>
      </c>
      <c r="J44" s="1034">
        <f>+' Original Budget Template'!L44</f>
        <v>0</v>
      </c>
      <c r="K44" s="536">
        <f>+'Progress Report - Yr 1 &amp; 9 mth'!O44</f>
        <v>0</v>
      </c>
      <c r="L44" s="441">
        <f t="shared" si="1"/>
        <v>0</v>
      </c>
      <c r="M44" s="459">
        <f>IF(ISERROR(L44/J44),0,L44/J44)</f>
        <v>0</v>
      </c>
      <c r="N44" s="684">
        <f>+'Progress Financial Report -Yr 2'!N44</f>
        <v>0</v>
      </c>
      <c r="O44" s="174">
        <f>+'Progress Financial Report -Yr 2'!S44</f>
        <v>0</v>
      </c>
      <c r="P44" s="441">
        <f>+O44-N44</f>
        <v>0</v>
      </c>
      <c r="Q44" s="459">
        <f>IF(ISERROR(P44/N44),0,P44/N44)</f>
        <v>0</v>
      </c>
      <c r="R44" s="684">
        <f>+'Progress Financial Report -Yr 3'!R44</f>
        <v>0</v>
      </c>
      <c r="S44" s="174">
        <f>+'Progress Financial Report -Yr 3'!W44</f>
        <v>0</v>
      </c>
      <c r="T44" s="441">
        <f>+S44-R44</f>
        <v>0</v>
      </c>
      <c r="U44" s="459">
        <f>IF(ISERROR(T44/R44),0,T44/R44)</f>
        <v>0</v>
      </c>
      <c r="V44" s="684">
        <f>+'Progress Financial Report -Yr 3'!AI44</f>
        <v>0</v>
      </c>
      <c r="W44" s="440"/>
      <c r="X44" s="440"/>
      <c r="Y44" s="440"/>
      <c r="Z44" s="440"/>
      <c r="AA44" s="1034">
        <f>SUM(W44:Z44)</f>
        <v>0</v>
      </c>
      <c r="AB44" s="441">
        <f>+AA44-V44</f>
        <v>0</v>
      </c>
      <c r="AC44" s="459">
        <f>IF(ISERROR(AB44/V44),0,AB44/V44)</f>
        <v>0</v>
      </c>
      <c r="AD44" s="469"/>
      <c r="AE44" s="469"/>
      <c r="AF44" s="590"/>
      <c r="AG44" s="1157"/>
      <c r="AH44" s="1128">
        <f>+' Original Budget Template'!AF44</f>
        <v>0</v>
      </c>
      <c r="AI44" s="366">
        <f>+' Original Budget Template'!AG44</f>
        <v>0</v>
      </c>
      <c r="AJ44" s="366">
        <f>+' Original Budget Template'!AH44</f>
        <v>0</v>
      </c>
      <c r="AK44" s="366">
        <f>+' Original Budget Template'!AI44</f>
        <v>0</v>
      </c>
      <c r="AL44" s="684">
        <f>+' Original Budget Template'!AJ44</f>
        <v>0</v>
      </c>
      <c r="AM44" s="684">
        <f>SUM(AH44:AK44)</f>
        <v>0</v>
      </c>
      <c r="AN44" s="469"/>
      <c r="AO44" s="469"/>
      <c r="AP44" s="914"/>
    </row>
    <row r="45" spans="1:42" x14ac:dyDescent="0.2">
      <c r="A45" s="913">
        <f>' Original Budget Template'!A45</f>
        <v>5.3</v>
      </c>
      <c r="B45" s="4"/>
      <c r="C45" s="11" t="str">
        <f>' Original Budget Template'!C45</f>
        <v>Description - suboutputs/tasks/expense type</v>
      </c>
      <c r="D45" s="22"/>
      <c r="E45" s="1068"/>
      <c r="F45" s="1034">
        <f>+' Original Budget Template'!F45</f>
        <v>0</v>
      </c>
      <c r="G45" s="1034">
        <f>SUM(K45,O45,S45,AA45,AM45)</f>
        <v>0</v>
      </c>
      <c r="H45" s="439">
        <f>' Original Budget Template'!G45</f>
        <v>0</v>
      </c>
      <c r="I45" s="1035">
        <f>IF(ISERROR(IF($B$41=1,G45/$AA$3,G45/$AA$5)),0,(IF($B$41=1,G45/$AA$3,G45/$AA$5)))</f>
        <v>0</v>
      </c>
      <c r="J45" s="1034">
        <f>+' Original Budget Template'!L45</f>
        <v>0</v>
      </c>
      <c r="K45" s="536">
        <f>+'Progress Report - Yr 1 &amp; 9 mth'!O45</f>
        <v>0</v>
      </c>
      <c r="L45" s="441">
        <f t="shared" si="1"/>
        <v>0</v>
      </c>
      <c r="M45" s="459">
        <f>IF(ISERROR(L45/J45),0,L45/J45)</f>
        <v>0</v>
      </c>
      <c r="N45" s="684">
        <f>+'Progress Financial Report -Yr 2'!N45</f>
        <v>0</v>
      </c>
      <c r="O45" s="174">
        <f>+'Progress Financial Report -Yr 2'!S45</f>
        <v>0</v>
      </c>
      <c r="P45" s="441">
        <f>+O45-N45</f>
        <v>0</v>
      </c>
      <c r="Q45" s="459">
        <f>IF(ISERROR(P45/N45),0,P45/N45)</f>
        <v>0</v>
      </c>
      <c r="R45" s="684">
        <f>+'Progress Financial Report -Yr 3'!R45</f>
        <v>0</v>
      </c>
      <c r="S45" s="174">
        <f>+'Progress Financial Report -Yr 3'!W45</f>
        <v>0</v>
      </c>
      <c r="T45" s="441">
        <f>+S45-R45</f>
        <v>0</v>
      </c>
      <c r="U45" s="459">
        <f>IF(ISERROR(T45/R45),0,T45/R45)</f>
        <v>0</v>
      </c>
      <c r="V45" s="684">
        <f>+'Progress Financial Report -Yr 3'!AI45</f>
        <v>0</v>
      </c>
      <c r="W45" s="440"/>
      <c r="X45" s="440"/>
      <c r="Y45" s="440"/>
      <c r="Z45" s="440"/>
      <c r="AA45" s="1034">
        <f>SUM(W45:Z45)</f>
        <v>0</v>
      </c>
      <c r="AB45" s="441">
        <f>+AA45-V45</f>
        <v>0</v>
      </c>
      <c r="AC45" s="459">
        <f>IF(ISERROR(AB45/V45),0,AB45/V45)</f>
        <v>0</v>
      </c>
      <c r="AD45" s="469"/>
      <c r="AE45" s="469"/>
      <c r="AF45" s="590"/>
      <c r="AG45" s="1157"/>
      <c r="AH45" s="1128">
        <f>+' Original Budget Template'!AF45</f>
        <v>0</v>
      </c>
      <c r="AI45" s="366">
        <f>+' Original Budget Template'!AG45</f>
        <v>0</v>
      </c>
      <c r="AJ45" s="366">
        <f>+' Original Budget Template'!AH45</f>
        <v>0</v>
      </c>
      <c r="AK45" s="366">
        <f>+' Original Budget Template'!AI45</f>
        <v>0</v>
      </c>
      <c r="AL45" s="684">
        <f>+' Original Budget Template'!AJ45</f>
        <v>0</v>
      </c>
      <c r="AM45" s="684">
        <f>SUM(AH45:AK45)</f>
        <v>0</v>
      </c>
      <c r="AN45" s="469"/>
      <c r="AO45" s="469"/>
      <c r="AP45" s="914"/>
    </row>
    <row r="46" spans="1:42" x14ac:dyDescent="0.2">
      <c r="A46" s="913">
        <f>' Original Budget Template'!A46</f>
        <v>5.4</v>
      </c>
      <c r="B46" s="4"/>
      <c r="C46" s="419" t="str">
        <f>' Original Budget Template'!C46</f>
        <v>Description - suboutputs/tasks/expense type</v>
      </c>
      <c r="D46" s="30"/>
      <c r="E46" s="1071"/>
      <c r="F46" s="1034">
        <f>+' Original Budget Template'!F46</f>
        <v>0</v>
      </c>
      <c r="G46" s="1034">
        <f>SUM(K46,O46,S46,AA46,AM46)</f>
        <v>0</v>
      </c>
      <c r="H46" s="439">
        <f>' Original Budget Template'!G46</f>
        <v>0</v>
      </c>
      <c r="I46" s="1035">
        <f>IF(ISERROR(IF($B$41=1,G46/$AA$3,G46/$AA$5)),0,(IF($B$41=1,G46/$AA$3,G46/$AA$5)))</f>
        <v>0</v>
      </c>
      <c r="J46" s="1034">
        <f>+' Original Budget Template'!L46</f>
        <v>0</v>
      </c>
      <c r="K46" s="536">
        <f>+'Progress Report - Yr 1 &amp; 9 mth'!O46</f>
        <v>0</v>
      </c>
      <c r="L46" s="441">
        <f t="shared" si="1"/>
        <v>0</v>
      </c>
      <c r="M46" s="459">
        <f>IF(ISERROR(L46/J46),0,L46/J46)</f>
        <v>0</v>
      </c>
      <c r="N46" s="684">
        <f>+'Progress Financial Report -Yr 2'!N46</f>
        <v>0</v>
      </c>
      <c r="O46" s="174">
        <f>+'Progress Financial Report -Yr 2'!S46</f>
        <v>0</v>
      </c>
      <c r="P46" s="441">
        <f>+O46-N46</f>
        <v>0</v>
      </c>
      <c r="Q46" s="459">
        <f>IF(ISERROR(P46/N46),0,P46/N46)</f>
        <v>0</v>
      </c>
      <c r="R46" s="684">
        <f>+'Progress Financial Report -Yr 3'!R46</f>
        <v>0</v>
      </c>
      <c r="S46" s="174">
        <f>+'Progress Financial Report -Yr 3'!W46</f>
        <v>0</v>
      </c>
      <c r="T46" s="441">
        <f>+S46-R46</f>
        <v>0</v>
      </c>
      <c r="U46" s="459">
        <f>IF(ISERROR(T46/R46),0,T46/R46)</f>
        <v>0</v>
      </c>
      <c r="V46" s="684">
        <f>+'Progress Financial Report -Yr 3'!AI46</f>
        <v>0</v>
      </c>
      <c r="W46" s="440"/>
      <c r="X46" s="440"/>
      <c r="Y46" s="440"/>
      <c r="Z46" s="440"/>
      <c r="AA46" s="1034">
        <f>SUM(W46:Z46)</f>
        <v>0</v>
      </c>
      <c r="AB46" s="441">
        <f>+AA46-V46</f>
        <v>0</v>
      </c>
      <c r="AC46" s="459">
        <f>IF(ISERROR(AB46/V46),0,AB46/V46)</f>
        <v>0</v>
      </c>
      <c r="AD46" s="469"/>
      <c r="AE46" s="469"/>
      <c r="AF46" s="590"/>
      <c r="AG46" s="1157"/>
      <c r="AH46" s="1128">
        <f>+' Original Budget Template'!AF46</f>
        <v>0</v>
      </c>
      <c r="AI46" s="366">
        <f>+' Original Budget Template'!AG46</f>
        <v>0</v>
      </c>
      <c r="AJ46" s="366">
        <f>+' Original Budget Template'!AH46</f>
        <v>0</v>
      </c>
      <c r="AK46" s="366">
        <f>+' Original Budget Template'!AI46</f>
        <v>0</v>
      </c>
      <c r="AL46" s="684">
        <f>+' Original Budget Template'!AJ46</f>
        <v>0</v>
      </c>
      <c r="AM46" s="684">
        <f>SUM(AH46:AK46)</f>
        <v>0</v>
      </c>
      <c r="AN46" s="469"/>
      <c r="AO46" s="469"/>
      <c r="AP46" s="914"/>
    </row>
    <row r="47" spans="1:42" ht="5.25" customHeight="1" x14ac:dyDescent="0.2">
      <c r="A47" s="913"/>
      <c r="B47" s="4"/>
      <c r="C47" s="11"/>
      <c r="D47" s="22"/>
      <c r="E47" s="1068"/>
      <c r="F47" s="1034"/>
      <c r="G47" s="1034"/>
      <c r="H47" s="439"/>
      <c r="I47" s="1035"/>
      <c r="J47" s="1107"/>
      <c r="K47" s="443"/>
      <c r="L47" s="441" t="s">
        <v>62</v>
      </c>
      <c r="M47" s="458" t="s">
        <v>62</v>
      </c>
      <c r="N47" s="685"/>
      <c r="O47" s="26"/>
      <c r="P47" s="441" t="s">
        <v>62</v>
      </c>
      <c r="Q47" s="458" t="s">
        <v>62</v>
      </c>
      <c r="R47" s="685"/>
      <c r="S47" s="26"/>
      <c r="T47" s="441" t="s">
        <v>62</v>
      </c>
      <c r="U47" s="458" t="s">
        <v>62</v>
      </c>
      <c r="V47" s="685"/>
      <c r="W47" s="443"/>
      <c r="X47" s="443"/>
      <c r="Y47" s="443"/>
      <c r="Z47" s="443"/>
      <c r="AA47" s="1107"/>
      <c r="AB47" s="441" t="s">
        <v>62</v>
      </c>
      <c r="AC47" s="458" t="s">
        <v>62</v>
      </c>
      <c r="AD47" s="469"/>
      <c r="AE47" s="469"/>
      <c r="AF47" s="26"/>
      <c r="AG47" s="916"/>
      <c r="AH47" s="1129"/>
      <c r="AI47" s="39"/>
      <c r="AJ47" s="39"/>
      <c r="AK47" s="39"/>
      <c r="AL47" s="685"/>
      <c r="AM47" s="685"/>
      <c r="AN47" s="469"/>
      <c r="AO47" s="469"/>
      <c r="AP47" s="916"/>
    </row>
    <row r="48" spans="1:42" x14ac:dyDescent="0.2">
      <c r="A48" s="917">
        <f>' Original Budget Template'!A48</f>
        <v>6</v>
      </c>
      <c r="B48" s="1311">
        <f>' Original Budget Template'!B48</f>
        <v>1</v>
      </c>
      <c r="C48" s="416" t="str">
        <f>' Original Budget Template'!C48</f>
        <v>Description (Output 6)</v>
      </c>
      <c r="D48" s="417">
        <f>' Original Budget Template'!D48</f>
        <v>0</v>
      </c>
      <c r="E48" s="1069">
        <f>' Original Budget Template'!E48</f>
        <v>0</v>
      </c>
      <c r="F48" s="1030">
        <f>SUM(F49:F54)</f>
        <v>0</v>
      </c>
      <c r="G48" s="1030">
        <f>SUM(G49:G54)</f>
        <v>0</v>
      </c>
      <c r="H48" s="434">
        <f>' Original Budget Template'!G48</f>
        <v>0</v>
      </c>
      <c r="I48" s="1031">
        <f>SUM(I49:I54)</f>
        <v>0</v>
      </c>
      <c r="J48" s="1038">
        <f>+' Original Budget Template'!L48</f>
        <v>0</v>
      </c>
      <c r="K48" s="434">
        <f>SUM(K50:K54)</f>
        <v>0</v>
      </c>
      <c r="L48" s="435">
        <f>+K48-J48</f>
        <v>0</v>
      </c>
      <c r="M48" s="457">
        <f>IF(ISERROR(L48/J48),0,L48/J48)</f>
        <v>0</v>
      </c>
      <c r="N48" s="686">
        <f>SUM(N50:N53)</f>
        <v>0</v>
      </c>
      <c r="O48" s="384">
        <f>SUM(O50:O53)</f>
        <v>0</v>
      </c>
      <c r="P48" s="435">
        <f>+O48-N48</f>
        <v>0</v>
      </c>
      <c r="Q48" s="457">
        <f>IF(ISERROR(P48/N48),0,P48/N48)</f>
        <v>0</v>
      </c>
      <c r="R48" s="686">
        <f>SUM(R50:R53)</f>
        <v>0</v>
      </c>
      <c r="S48" s="384">
        <f>SUM(S50:S53)</f>
        <v>0</v>
      </c>
      <c r="T48" s="435">
        <f>+S48-R48</f>
        <v>0</v>
      </c>
      <c r="U48" s="457">
        <f>IF(ISERROR(T48/R48),0,T48/R48)</f>
        <v>0</v>
      </c>
      <c r="V48" s="686">
        <f>SUM(V50:V53)</f>
        <v>0</v>
      </c>
      <c r="W48" s="1030">
        <f>SUM(W50:W54)</f>
        <v>0</v>
      </c>
      <c r="X48" s="1030">
        <f>SUM(X50:X54)</f>
        <v>0</v>
      </c>
      <c r="Y48" s="1030">
        <f>SUM(Y50:Y54)</f>
        <v>0</v>
      </c>
      <c r="Z48" s="1030">
        <f>SUM(Z50:Z54)</f>
        <v>0</v>
      </c>
      <c r="AA48" s="1030">
        <f>SUM(AA50:AA54)</f>
        <v>0</v>
      </c>
      <c r="AB48" s="435">
        <f>+AA48-V48</f>
        <v>0</v>
      </c>
      <c r="AC48" s="457">
        <f>IF(ISERROR(AB48/V48),0,AB48/V48)</f>
        <v>0</v>
      </c>
      <c r="AD48" s="472">
        <f>IF(ISERROR((+$V48+$R48+$N48+$J48)/$F48),0,(+$V48+$R48+$N48+$J48)/$F48)</f>
        <v>0</v>
      </c>
      <c r="AE48" s="472">
        <f>IF(ISERROR((+$AA48+$S48+$O48+$K48)/$G48),0,(+$AA48+$S48+$O48+$K48)/$G48)</f>
        <v>0</v>
      </c>
      <c r="AF48" s="412"/>
      <c r="AG48" s="1156"/>
      <c r="AH48" s="1139">
        <f>SUM(AH50:AH54)</f>
        <v>0</v>
      </c>
      <c r="AI48" s="668">
        <f>SUM(AI50:AI54)</f>
        <v>0</v>
      </c>
      <c r="AJ48" s="668">
        <f>SUM(AJ50:AJ54)</f>
        <v>0</v>
      </c>
      <c r="AK48" s="668">
        <f>SUM(AK50:AK54)</f>
        <v>0</v>
      </c>
      <c r="AL48" s="686">
        <f>+' Original Budget Template'!AJ48</f>
        <v>0</v>
      </c>
      <c r="AM48" s="686">
        <f>SUM(AM50:AM53)</f>
        <v>0</v>
      </c>
      <c r="AN48" s="472">
        <f>IF(ISERROR((+$AL48+$V48+$R48+$N48+$J48)/$F48),0,(+$AL48+$V48+$R48+$N48+$J48)/$F48)</f>
        <v>0</v>
      </c>
      <c r="AO48" s="472">
        <f>IF(ISERROR(($AM48+$AA48+$S48+$O48+$K48)/$G48),0,($AM48+$AA48+$S48+$O48+$K48)/$G48)</f>
        <v>0</v>
      </c>
      <c r="AP48" s="918"/>
    </row>
    <row r="49" spans="1:42" ht="38.25" hidden="1" outlineLevel="1" x14ac:dyDescent="0.2">
      <c r="A49" s="919"/>
      <c r="B49" s="1312"/>
      <c r="C49" s="188" t="str">
        <f>' Original Budget Template'!C49</f>
        <v>Under each sub-output, provide a detailed description of what resources will be used to deliver the outputs:</v>
      </c>
      <c r="D49" s="23"/>
      <c r="E49" s="1070"/>
      <c r="F49" s="1032"/>
      <c r="G49" s="1032"/>
      <c r="H49" s="437"/>
      <c r="I49" s="1033"/>
      <c r="J49" s="1039"/>
      <c r="K49" s="437"/>
      <c r="L49" s="441"/>
      <c r="M49" s="458"/>
      <c r="N49" s="683"/>
      <c r="O49" s="27"/>
      <c r="P49" s="441"/>
      <c r="Q49" s="458"/>
      <c r="R49" s="683"/>
      <c r="S49" s="27"/>
      <c r="T49" s="441"/>
      <c r="U49" s="458"/>
      <c r="V49" s="683"/>
      <c r="W49" s="437"/>
      <c r="X49" s="437"/>
      <c r="Y49" s="437"/>
      <c r="Z49" s="437"/>
      <c r="AA49" s="1032"/>
      <c r="AB49" s="441"/>
      <c r="AC49" s="458"/>
      <c r="AD49" s="469"/>
      <c r="AE49" s="469"/>
      <c r="AF49" s="414"/>
      <c r="AG49" s="1155"/>
      <c r="AH49" s="1127"/>
      <c r="AI49" s="62"/>
      <c r="AJ49" s="62"/>
      <c r="AK49" s="62"/>
      <c r="AL49" s="683"/>
      <c r="AM49" s="683"/>
      <c r="AN49" s="469"/>
      <c r="AO49" s="469"/>
      <c r="AP49" s="912"/>
    </row>
    <row r="50" spans="1:42" hidden="1" outlineLevel="1" x14ac:dyDescent="0.2">
      <c r="A50" s="913">
        <f>' Original Budget Template'!A50</f>
        <v>6.1</v>
      </c>
      <c r="B50" s="4"/>
      <c r="C50" s="11" t="str">
        <f>' Original Budget Template'!C50</f>
        <v>Description - suboutputs/tasks/expense type</v>
      </c>
      <c r="D50" s="22"/>
      <c r="E50" s="1068"/>
      <c r="F50" s="1034">
        <f>+' Original Budget Template'!F50</f>
        <v>0</v>
      </c>
      <c r="G50" s="1034">
        <f>SUM(K50,O50,S50,AA50,AM50)</f>
        <v>0</v>
      </c>
      <c r="H50" s="439">
        <f>' Original Budget Template'!G50</f>
        <v>0</v>
      </c>
      <c r="I50" s="1035">
        <f>IF(ISERROR(IF($B$48=1,G50/$AA$3,G50/$AA$5)),0,(IF($B$48=1,G50/$AA$3,G50/$AA$5)))</f>
        <v>0</v>
      </c>
      <c r="J50" s="1034">
        <f>+' Original Budget Template'!L50</f>
        <v>0</v>
      </c>
      <c r="K50" s="536">
        <f>+'Progress Report - Yr 1 &amp; 9 mth'!O50</f>
        <v>0</v>
      </c>
      <c r="L50" s="441">
        <f t="shared" si="1"/>
        <v>0</v>
      </c>
      <c r="M50" s="459">
        <f>IF(ISERROR(L50/J50),0,L50/J50)</f>
        <v>0</v>
      </c>
      <c r="N50" s="684">
        <f>+'Progress Financial Report -Yr 2'!N50</f>
        <v>0</v>
      </c>
      <c r="O50" s="174">
        <f>+'Progress Financial Report -Yr 2'!S50</f>
        <v>0</v>
      </c>
      <c r="P50" s="441">
        <f>+O50-N50</f>
        <v>0</v>
      </c>
      <c r="Q50" s="459">
        <f>IF(ISERROR(P50/N50),0,P50/N50)</f>
        <v>0</v>
      </c>
      <c r="R50" s="684">
        <f>+'Progress Financial Report -Yr 3'!R50</f>
        <v>0</v>
      </c>
      <c r="S50" s="174">
        <f>+'Progress Financial Report -Yr 3'!W50</f>
        <v>0</v>
      </c>
      <c r="T50" s="441">
        <f>+S50-R50</f>
        <v>0</v>
      </c>
      <c r="U50" s="459">
        <f>IF(ISERROR(T50/R50),0,T50/R50)</f>
        <v>0</v>
      </c>
      <c r="V50" s="684">
        <f>+'Progress Financial Report -Yr 3'!AI50</f>
        <v>0</v>
      </c>
      <c r="W50" s="440"/>
      <c r="X50" s="440"/>
      <c r="Y50" s="440"/>
      <c r="Z50" s="440"/>
      <c r="AA50" s="1034">
        <f>SUM(W50:Z50)</f>
        <v>0</v>
      </c>
      <c r="AB50" s="441">
        <f>+AA50-V50</f>
        <v>0</v>
      </c>
      <c r="AC50" s="459">
        <f>IF(ISERROR(AB50/V50),0,AB50/V50)</f>
        <v>0</v>
      </c>
      <c r="AD50" s="469"/>
      <c r="AE50" s="469"/>
      <c r="AF50" s="590"/>
      <c r="AG50" s="1157"/>
      <c r="AH50" s="1128">
        <f>+' Original Budget Template'!AF50</f>
        <v>0</v>
      </c>
      <c r="AI50" s="366">
        <f>+' Original Budget Template'!AG50</f>
        <v>0</v>
      </c>
      <c r="AJ50" s="366">
        <f>+' Original Budget Template'!AH50</f>
        <v>0</v>
      </c>
      <c r="AK50" s="366">
        <f>+' Original Budget Template'!AI50</f>
        <v>0</v>
      </c>
      <c r="AL50" s="684">
        <f>+' Original Budget Template'!AJ50</f>
        <v>0</v>
      </c>
      <c r="AM50" s="684">
        <f>SUM(AH50:AK50)</f>
        <v>0</v>
      </c>
      <c r="AN50" s="469"/>
      <c r="AO50" s="469"/>
      <c r="AP50" s="914"/>
    </row>
    <row r="51" spans="1:42" hidden="1" outlineLevel="1" x14ac:dyDescent="0.2">
      <c r="A51" s="913">
        <f>' Original Budget Template'!A51</f>
        <v>6.2</v>
      </c>
      <c r="B51" s="4"/>
      <c r="C51" s="11" t="str">
        <f>' Original Budget Template'!C51</f>
        <v>Description - suboutputs/tasks/expense type</v>
      </c>
      <c r="D51" s="22"/>
      <c r="E51" s="1068"/>
      <c r="F51" s="1034">
        <f>+' Original Budget Template'!F51</f>
        <v>0</v>
      </c>
      <c r="G51" s="1034">
        <f>SUM(K51,O51,S51,AA51,AM51)</f>
        <v>0</v>
      </c>
      <c r="H51" s="439">
        <f>' Original Budget Template'!G51</f>
        <v>0</v>
      </c>
      <c r="I51" s="1035">
        <f>IF(ISERROR(IF($B$48=1,G51/$AA$3,G51/$AA$5)),0,(IF($B$48=1,G51/$AA$3,G51/$AA$5)))</f>
        <v>0</v>
      </c>
      <c r="J51" s="1034">
        <f>+' Original Budget Template'!L51</f>
        <v>0</v>
      </c>
      <c r="K51" s="536">
        <f>+'Progress Report - Yr 1 &amp; 9 mth'!O51</f>
        <v>0</v>
      </c>
      <c r="L51" s="441">
        <f t="shared" si="1"/>
        <v>0</v>
      </c>
      <c r="M51" s="459">
        <f>IF(ISERROR(L51/J51),0,L51/J51)</f>
        <v>0</v>
      </c>
      <c r="N51" s="684">
        <f>+'Progress Financial Report -Yr 2'!N51</f>
        <v>0</v>
      </c>
      <c r="O51" s="174">
        <f>+'Progress Financial Report -Yr 2'!S51</f>
        <v>0</v>
      </c>
      <c r="P51" s="441">
        <f>+O51-N51</f>
        <v>0</v>
      </c>
      <c r="Q51" s="459">
        <f>IF(ISERROR(P51/N51),0,P51/N51)</f>
        <v>0</v>
      </c>
      <c r="R51" s="684">
        <f>+'Progress Financial Report -Yr 3'!R51</f>
        <v>0</v>
      </c>
      <c r="S51" s="174">
        <f>+'Progress Financial Report -Yr 3'!W51</f>
        <v>0</v>
      </c>
      <c r="T51" s="441">
        <f>+S51-R51</f>
        <v>0</v>
      </c>
      <c r="U51" s="459">
        <f>IF(ISERROR(T51/R51),0,T51/R51)</f>
        <v>0</v>
      </c>
      <c r="V51" s="684">
        <f>+'Progress Financial Report -Yr 3'!AI51</f>
        <v>0</v>
      </c>
      <c r="W51" s="440"/>
      <c r="X51" s="440"/>
      <c r="Y51" s="440"/>
      <c r="Z51" s="440"/>
      <c r="AA51" s="1034">
        <f>SUM(W51:Z51)</f>
        <v>0</v>
      </c>
      <c r="AB51" s="441">
        <f>+AA51-V51</f>
        <v>0</v>
      </c>
      <c r="AC51" s="459">
        <f>IF(ISERROR(AB51/V51),0,AB51/V51)</f>
        <v>0</v>
      </c>
      <c r="AD51" s="469"/>
      <c r="AE51" s="469"/>
      <c r="AF51" s="590"/>
      <c r="AG51" s="1157"/>
      <c r="AH51" s="1128">
        <f>+' Original Budget Template'!AF51</f>
        <v>0</v>
      </c>
      <c r="AI51" s="366">
        <f>+' Original Budget Template'!AG51</f>
        <v>0</v>
      </c>
      <c r="AJ51" s="366">
        <f>+' Original Budget Template'!AH51</f>
        <v>0</v>
      </c>
      <c r="AK51" s="366">
        <f>+' Original Budget Template'!AI51</f>
        <v>0</v>
      </c>
      <c r="AL51" s="684">
        <f>+' Original Budget Template'!AJ51</f>
        <v>0</v>
      </c>
      <c r="AM51" s="684">
        <f>SUM(AH51:AK51)</f>
        <v>0</v>
      </c>
      <c r="AN51" s="469"/>
      <c r="AO51" s="469"/>
      <c r="AP51" s="914"/>
    </row>
    <row r="52" spans="1:42" hidden="1" outlineLevel="1" x14ac:dyDescent="0.2">
      <c r="A52" s="913">
        <f>' Original Budget Template'!A52</f>
        <v>6.3</v>
      </c>
      <c r="B52" s="4"/>
      <c r="C52" s="11" t="str">
        <f>' Original Budget Template'!C52</f>
        <v>Description - suboutputs/tasks/expense type</v>
      </c>
      <c r="D52" s="22"/>
      <c r="E52" s="1068"/>
      <c r="F52" s="1034">
        <f>+' Original Budget Template'!F52</f>
        <v>0</v>
      </c>
      <c r="G52" s="1034">
        <f>SUM(K52,O52,S52,AA52,AM52)</f>
        <v>0</v>
      </c>
      <c r="H52" s="439">
        <f>' Original Budget Template'!G52</f>
        <v>0</v>
      </c>
      <c r="I52" s="1035">
        <f>IF(ISERROR(IF($B$48=1,G52/$AA$3,G52/$AA$5)),0,(IF($B$48=1,G52/$AA$3,G52/$AA$5)))</f>
        <v>0</v>
      </c>
      <c r="J52" s="1034">
        <f>+' Original Budget Template'!L52</f>
        <v>0</v>
      </c>
      <c r="K52" s="536">
        <f>+'Progress Report - Yr 1 &amp; 9 mth'!O52</f>
        <v>0</v>
      </c>
      <c r="L52" s="441">
        <f t="shared" si="1"/>
        <v>0</v>
      </c>
      <c r="M52" s="459">
        <f>IF(ISERROR(L52/J52),0,L52/J52)</f>
        <v>0</v>
      </c>
      <c r="N52" s="684">
        <f>+'Progress Financial Report -Yr 2'!N52</f>
        <v>0</v>
      </c>
      <c r="O52" s="174">
        <f>+'Progress Financial Report -Yr 2'!S52</f>
        <v>0</v>
      </c>
      <c r="P52" s="441">
        <f>+O52-N52</f>
        <v>0</v>
      </c>
      <c r="Q52" s="459">
        <f>IF(ISERROR(P52/N52),0,P52/N52)</f>
        <v>0</v>
      </c>
      <c r="R52" s="684">
        <f>+'Progress Financial Report -Yr 3'!R52</f>
        <v>0</v>
      </c>
      <c r="S52" s="174">
        <f>+'Progress Financial Report -Yr 3'!W52</f>
        <v>0</v>
      </c>
      <c r="T52" s="441">
        <f>+S52-R52</f>
        <v>0</v>
      </c>
      <c r="U52" s="459">
        <f>IF(ISERROR(T52/R52),0,T52/R52)</f>
        <v>0</v>
      </c>
      <c r="V52" s="684">
        <f>+'Progress Financial Report -Yr 3'!AI52</f>
        <v>0</v>
      </c>
      <c r="W52" s="440"/>
      <c r="X52" s="440"/>
      <c r="Y52" s="440"/>
      <c r="Z52" s="440"/>
      <c r="AA52" s="1034">
        <f>SUM(W52:Z52)</f>
        <v>0</v>
      </c>
      <c r="AB52" s="441">
        <f>+AA52-V52</f>
        <v>0</v>
      </c>
      <c r="AC52" s="459">
        <f>IF(ISERROR(AB52/V52),0,AB52/V52)</f>
        <v>0</v>
      </c>
      <c r="AD52" s="469"/>
      <c r="AE52" s="469"/>
      <c r="AF52" s="590"/>
      <c r="AG52" s="1157"/>
      <c r="AH52" s="1128">
        <f>+' Original Budget Template'!AF52</f>
        <v>0</v>
      </c>
      <c r="AI52" s="366">
        <f>+' Original Budget Template'!AG52</f>
        <v>0</v>
      </c>
      <c r="AJ52" s="366">
        <f>+' Original Budget Template'!AH52</f>
        <v>0</v>
      </c>
      <c r="AK52" s="366">
        <f>+' Original Budget Template'!AI52</f>
        <v>0</v>
      </c>
      <c r="AL52" s="684">
        <f>+' Original Budget Template'!AJ52</f>
        <v>0</v>
      </c>
      <c r="AM52" s="684">
        <f>SUM(AH52:AK52)</f>
        <v>0</v>
      </c>
      <c r="AN52" s="469"/>
      <c r="AO52" s="469"/>
      <c r="AP52" s="914"/>
    </row>
    <row r="53" spans="1:42" hidden="1" outlineLevel="1" x14ac:dyDescent="0.2">
      <c r="A53" s="913">
        <f>' Original Budget Template'!A53</f>
        <v>6.4</v>
      </c>
      <c r="B53" s="4"/>
      <c r="C53" s="419" t="str">
        <f>' Original Budget Template'!C53</f>
        <v>Description - suboutputs/tasks/expense type</v>
      </c>
      <c r="D53" s="30"/>
      <c r="E53" s="1071"/>
      <c r="F53" s="1034">
        <f>+' Original Budget Template'!F53</f>
        <v>0</v>
      </c>
      <c r="G53" s="1034">
        <f>SUM(K53,O53,S53,AA53,AM53)</f>
        <v>0</v>
      </c>
      <c r="H53" s="439">
        <f>' Original Budget Template'!G53</f>
        <v>0</v>
      </c>
      <c r="I53" s="1035">
        <f>IF(ISERROR(IF($B$48=1,G53/$AA$3,G53/$AA$5)),0,(IF($B$48=1,G53/$AA$3,G53/$AA$5)))</f>
        <v>0</v>
      </c>
      <c r="J53" s="1034">
        <f>+' Original Budget Template'!L53</f>
        <v>0</v>
      </c>
      <c r="K53" s="536">
        <f>+'Progress Report - Yr 1 &amp; 9 mth'!O53</f>
        <v>0</v>
      </c>
      <c r="L53" s="441">
        <f t="shared" si="1"/>
        <v>0</v>
      </c>
      <c r="M53" s="459">
        <f>IF(ISERROR(L53/J53),0,L53/J53)</f>
        <v>0</v>
      </c>
      <c r="N53" s="684">
        <f>+'Progress Financial Report -Yr 2'!N53</f>
        <v>0</v>
      </c>
      <c r="O53" s="174">
        <f>+'Progress Financial Report -Yr 2'!S53</f>
        <v>0</v>
      </c>
      <c r="P53" s="441">
        <f>+O53-N53</f>
        <v>0</v>
      </c>
      <c r="Q53" s="459">
        <f>IF(ISERROR(P53/N53),0,P53/N53)</f>
        <v>0</v>
      </c>
      <c r="R53" s="684">
        <f>+'Progress Financial Report -Yr 3'!R53</f>
        <v>0</v>
      </c>
      <c r="S53" s="174">
        <f>+'Progress Financial Report -Yr 3'!W53</f>
        <v>0</v>
      </c>
      <c r="T53" s="441">
        <f>+S53-R53</f>
        <v>0</v>
      </c>
      <c r="U53" s="459">
        <f>IF(ISERROR(T53/R53),0,T53/R53)</f>
        <v>0</v>
      </c>
      <c r="V53" s="684">
        <f>+'Progress Financial Report -Yr 3'!AI53</f>
        <v>0</v>
      </c>
      <c r="W53" s="440"/>
      <c r="X53" s="440"/>
      <c r="Y53" s="440"/>
      <c r="Z53" s="440"/>
      <c r="AA53" s="1034">
        <f>SUM(W53:Z53)</f>
        <v>0</v>
      </c>
      <c r="AB53" s="441">
        <f>+AA53-V53</f>
        <v>0</v>
      </c>
      <c r="AC53" s="459">
        <f>IF(ISERROR(AB53/V53),0,AB53/V53)</f>
        <v>0</v>
      </c>
      <c r="AD53" s="469"/>
      <c r="AE53" s="469"/>
      <c r="AF53" s="590"/>
      <c r="AG53" s="1157"/>
      <c r="AH53" s="1128">
        <f>+' Original Budget Template'!AF53</f>
        <v>0</v>
      </c>
      <c r="AI53" s="366">
        <f>+' Original Budget Template'!AG53</f>
        <v>0</v>
      </c>
      <c r="AJ53" s="366">
        <f>+' Original Budget Template'!AH53</f>
        <v>0</v>
      </c>
      <c r="AK53" s="366">
        <f>+' Original Budget Template'!AI53</f>
        <v>0</v>
      </c>
      <c r="AL53" s="684">
        <f>+' Original Budget Template'!AJ53</f>
        <v>0</v>
      </c>
      <c r="AM53" s="684">
        <f>SUM(AH53:AK53)</f>
        <v>0</v>
      </c>
      <c r="AN53" s="469"/>
      <c r="AO53" s="469"/>
      <c r="AP53" s="914"/>
    </row>
    <row r="54" spans="1:42" ht="5.25" customHeight="1" collapsed="1" x14ac:dyDescent="0.2">
      <c r="A54" s="913"/>
      <c r="B54" s="4"/>
      <c r="C54" s="11"/>
      <c r="D54" s="22"/>
      <c r="E54" s="1068"/>
      <c r="F54" s="1034"/>
      <c r="G54" s="1034"/>
      <c r="H54" s="439"/>
      <c r="I54" s="1035"/>
      <c r="J54" s="1107"/>
      <c r="K54" s="443"/>
      <c r="L54" s="441" t="s">
        <v>62</v>
      </c>
      <c r="M54" s="458" t="s">
        <v>62</v>
      </c>
      <c r="N54" s="685"/>
      <c r="O54" s="26"/>
      <c r="P54" s="441" t="s">
        <v>62</v>
      </c>
      <c r="Q54" s="458" t="s">
        <v>62</v>
      </c>
      <c r="R54" s="685"/>
      <c r="S54" s="26"/>
      <c r="T54" s="441" t="s">
        <v>62</v>
      </c>
      <c r="U54" s="458" t="s">
        <v>62</v>
      </c>
      <c r="V54" s="685"/>
      <c r="W54" s="443"/>
      <c r="X54" s="443"/>
      <c r="Y54" s="443"/>
      <c r="Z54" s="443"/>
      <c r="AA54" s="1107"/>
      <c r="AB54" s="441" t="s">
        <v>62</v>
      </c>
      <c r="AC54" s="458" t="s">
        <v>62</v>
      </c>
      <c r="AD54" s="469"/>
      <c r="AE54" s="469"/>
      <c r="AF54" s="26"/>
      <c r="AG54" s="916"/>
      <c r="AH54" s="1129"/>
      <c r="AI54" s="39"/>
      <c r="AJ54" s="39"/>
      <c r="AK54" s="39"/>
      <c r="AL54" s="685"/>
      <c r="AM54" s="685"/>
      <c r="AN54" s="469"/>
      <c r="AO54" s="469"/>
      <c r="AP54" s="916"/>
    </row>
    <row r="55" spans="1:42" x14ac:dyDescent="0.2">
      <c r="A55" s="917">
        <f>' Original Budget Template'!A55</f>
        <v>7</v>
      </c>
      <c r="B55" s="1311">
        <f>' Original Budget Template'!B55</f>
        <v>1</v>
      </c>
      <c r="C55" s="416" t="str">
        <f>' Original Budget Template'!C55</f>
        <v>Description (Output 7)</v>
      </c>
      <c r="D55" s="417">
        <f>' Original Budget Template'!D55</f>
        <v>0</v>
      </c>
      <c r="E55" s="1069">
        <f>' Original Budget Template'!E55</f>
        <v>0</v>
      </c>
      <c r="F55" s="1030">
        <f>SUM(F56:F61)</f>
        <v>0</v>
      </c>
      <c r="G55" s="1030">
        <f>SUM(G56:G61)</f>
        <v>0</v>
      </c>
      <c r="H55" s="434">
        <f>' Original Budget Template'!G55</f>
        <v>0</v>
      </c>
      <c r="I55" s="1031">
        <f>SUM(I56:I61)</f>
        <v>0</v>
      </c>
      <c r="J55" s="1038">
        <f>+' Original Budget Template'!L55</f>
        <v>0</v>
      </c>
      <c r="K55" s="434">
        <f>SUM(K57:K61)</f>
        <v>0</v>
      </c>
      <c r="L55" s="435">
        <f>+K55-J55</f>
        <v>0</v>
      </c>
      <c r="M55" s="457">
        <f>IF(ISERROR(L55/J55),0,L55/J55)</f>
        <v>0</v>
      </c>
      <c r="N55" s="686">
        <f>SUM(N57:N60)</f>
        <v>0</v>
      </c>
      <c r="O55" s="535">
        <f>SUM(O57:O60)</f>
        <v>0</v>
      </c>
      <c r="P55" s="435">
        <f>+O55-N55</f>
        <v>0</v>
      </c>
      <c r="Q55" s="457">
        <f>IF(ISERROR(P55/N55),0,P55/N55)</f>
        <v>0</v>
      </c>
      <c r="R55" s="686">
        <f>SUM(R57:R60)</f>
        <v>0</v>
      </c>
      <c r="S55" s="384">
        <f>SUM(S57:S60)</f>
        <v>0</v>
      </c>
      <c r="T55" s="435">
        <f>+S55-R55</f>
        <v>0</v>
      </c>
      <c r="U55" s="457">
        <f>IF(ISERROR(T55/R55),0,T55/R55)</f>
        <v>0</v>
      </c>
      <c r="V55" s="686">
        <f>SUM(V57:V60)</f>
        <v>0</v>
      </c>
      <c r="W55" s="1030">
        <f>SUM(W57:W61)</f>
        <v>0</v>
      </c>
      <c r="X55" s="1030">
        <f>SUM(X57:X61)</f>
        <v>0</v>
      </c>
      <c r="Y55" s="1030">
        <f>SUM(Y57:Y61)</f>
        <v>0</v>
      </c>
      <c r="Z55" s="1030">
        <f>SUM(Z57:Z61)</f>
        <v>0</v>
      </c>
      <c r="AA55" s="1030">
        <f>SUM(AA57:AA61)</f>
        <v>0</v>
      </c>
      <c r="AB55" s="435">
        <f>+AA55-V55</f>
        <v>0</v>
      </c>
      <c r="AC55" s="457">
        <f>IF(ISERROR(AB55/V55),0,AB55/V55)</f>
        <v>0</v>
      </c>
      <c r="AD55" s="472">
        <f>IF(ISERROR((+$V55+$R55+$N55+$J55)/$F55),0,(+$V55+$R55+$N55+$J55)/$F55)</f>
        <v>0</v>
      </c>
      <c r="AE55" s="472">
        <f>IF(ISERROR((+$AA55+$S55+$O55+$K55)/$G55),0,(+$AA55+$S55+$O55+$K55)/$G55)</f>
        <v>0</v>
      </c>
      <c r="AF55" s="412"/>
      <c r="AG55" s="1156"/>
      <c r="AH55" s="1139">
        <f>SUM(AH57:AH61)</f>
        <v>0</v>
      </c>
      <c r="AI55" s="668">
        <f>SUM(AI57:AI61)</f>
        <v>0</v>
      </c>
      <c r="AJ55" s="668">
        <f>SUM(AJ57:AJ61)</f>
        <v>0</v>
      </c>
      <c r="AK55" s="668">
        <f>SUM(AK57:AK61)</f>
        <v>0</v>
      </c>
      <c r="AL55" s="686">
        <f>+' Original Budget Template'!AJ55</f>
        <v>0</v>
      </c>
      <c r="AM55" s="686">
        <f>SUM(AM57:AM60)</f>
        <v>0</v>
      </c>
      <c r="AN55" s="472">
        <f>IF(ISERROR((+$AL55+$V55+$R55+$N55+$J55)/$F55),0,(+$AL55+$V55+$R55+$N55+$J55)/$F55)</f>
        <v>0</v>
      </c>
      <c r="AO55" s="472">
        <f>IF(ISERROR(($AM55+$AA55+$S55+$O55+$K55)/$G55),0,($AM55+$AA55+$S55+$O55+$K55)/$G55)</f>
        <v>0</v>
      </c>
      <c r="AP55" s="918"/>
    </row>
    <row r="56" spans="1:42" ht="38.25" hidden="1" outlineLevel="1" x14ac:dyDescent="0.2">
      <c r="A56" s="919"/>
      <c r="B56" s="1312"/>
      <c r="C56" s="188" t="str">
        <f>' Original Budget Template'!C56</f>
        <v>Under each sub-output, provide a detailed description of what resources will be used to deliver the outputs:</v>
      </c>
      <c r="D56" s="23"/>
      <c r="E56" s="1070"/>
      <c r="F56" s="1032"/>
      <c r="G56" s="1032"/>
      <c r="H56" s="437"/>
      <c r="I56" s="1033"/>
      <c r="J56" s="1039"/>
      <c r="K56" s="437"/>
      <c r="L56" s="441"/>
      <c r="M56" s="458"/>
      <c r="N56" s="683"/>
      <c r="O56" s="27"/>
      <c r="P56" s="441"/>
      <c r="Q56" s="458"/>
      <c r="R56" s="683"/>
      <c r="S56" s="27"/>
      <c r="T56" s="441"/>
      <c r="U56" s="458"/>
      <c r="V56" s="683"/>
      <c r="W56" s="437"/>
      <c r="X56" s="437"/>
      <c r="Y56" s="437"/>
      <c r="Z56" s="437"/>
      <c r="AA56" s="1032"/>
      <c r="AB56" s="441"/>
      <c r="AC56" s="458"/>
      <c r="AD56" s="469"/>
      <c r="AE56" s="469"/>
      <c r="AF56" s="414"/>
      <c r="AG56" s="1155"/>
      <c r="AH56" s="1127"/>
      <c r="AI56" s="62"/>
      <c r="AJ56" s="62"/>
      <c r="AK56" s="62"/>
      <c r="AL56" s="683"/>
      <c r="AM56" s="683"/>
      <c r="AN56" s="469"/>
      <c r="AO56" s="469"/>
      <c r="AP56" s="912"/>
    </row>
    <row r="57" spans="1:42" hidden="1" outlineLevel="1" x14ac:dyDescent="0.2">
      <c r="A57" s="913">
        <f>' Original Budget Template'!A57</f>
        <v>7.1</v>
      </c>
      <c r="B57" s="4"/>
      <c r="C57" s="11" t="str">
        <f>' Original Budget Template'!C57</f>
        <v>Description - suboutputs/tasks/expense type</v>
      </c>
      <c r="D57" s="22"/>
      <c r="E57" s="1068"/>
      <c r="F57" s="1034">
        <f>+' Original Budget Template'!F57</f>
        <v>0</v>
      </c>
      <c r="G57" s="1034">
        <f>SUM(K57,O57,S57,AA57,AM57)</f>
        <v>0</v>
      </c>
      <c r="H57" s="439">
        <f>' Original Budget Template'!G57</f>
        <v>0</v>
      </c>
      <c r="I57" s="1035">
        <f>IF(ISERROR(IF($B$55=1,G57/$AA$3,G57/$AA$5)),0,(IF($B$55=1,G57/$AA$3,G57/$AA$5)))</f>
        <v>0</v>
      </c>
      <c r="J57" s="1034">
        <f>+' Original Budget Template'!L57</f>
        <v>0</v>
      </c>
      <c r="K57" s="536">
        <f>+'Progress Report - Yr 1 &amp; 9 mth'!O57</f>
        <v>0</v>
      </c>
      <c r="L57" s="441">
        <f t="shared" si="1"/>
        <v>0</v>
      </c>
      <c r="M57" s="459">
        <f>IF(ISERROR(L57/J57),0,L57/J57)</f>
        <v>0</v>
      </c>
      <c r="N57" s="684">
        <f>+'Progress Financial Report -Yr 2'!N57</f>
        <v>0</v>
      </c>
      <c r="O57" s="174">
        <f>+'Progress Financial Report -Yr 2'!S57</f>
        <v>0</v>
      </c>
      <c r="P57" s="441">
        <f>+O57-N57</f>
        <v>0</v>
      </c>
      <c r="Q57" s="459">
        <f>IF(ISERROR(P57/N57),0,P57/N57)</f>
        <v>0</v>
      </c>
      <c r="R57" s="684">
        <f>+'Progress Financial Report -Yr 3'!R57</f>
        <v>0</v>
      </c>
      <c r="S57" s="174">
        <f>+'Progress Financial Report -Yr 3'!W57</f>
        <v>0</v>
      </c>
      <c r="T57" s="441">
        <f>+S57-R57</f>
        <v>0</v>
      </c>
      <c r="U57" s="459">
        <f>IF(ISERROR(T57/R57),0,T57/R57)</f>
        <v>0</v>
      </c>
      <c r="V57" s="684">
        <f>+'Progress Financial Report -Yr 3'!AI57</f>
        <v>0</v>
      </c>
      <c r="W57" s="440"/>
      <c r="X57" s="440"/>
      <c r="Y57" s="440"/>
      <c r="Z57" s="440"/>
      <c r="AA57" s="1034">
        <f>SUM(W57:Z57)</f>
        <v>0</v>
      </c>
      <c r="AB57" s="441">
        <f>+AA57-V57</f>
        <v>0</v>
      </c>
      <c r="AC57" s="459">
        <f>IF(ISERROR(AB57/V57),0,AB57/V57)</f>
        <v>0</v>
      </c>
      <c r="AD57" s="469"/>
      <c r="AE57" s="469"/>
      <c r="AF57" s="590"/>
      <c r="AG57" s="1157"/>
      <c r="AH57" s="1128">
        <f>+' Original Budget Template'!AF57</f>
        <v>0</v>
      </c>
      <c r="AI57" s="366">
        <f>+' Original Budget Template'!AG57</f>
        <v>0</v>
      </c>
      <c r="AJ57" s="366">
        <f>+' Original Budget Template'!AH57</f>
        <v>0</v>
      </c>
      <c r="AK57" s="366">
        <f>+' Original Budget Template'!AI57</f>
        <v>0</v>
      </c>
      <c r="AL57" s="684">
        <f>+' Original Budget Template'!AJ57</f>
        <v>0</v>
      </c>
      <c r="AM57" s="684">
        <f>SUM(AH57:AK57)</f>
        <v>0</v>
      </c>
      <c r="AN57" s="469"/>
      <c r="AO57" s="469"/>
      <c r="AP57" s="914"/>
    </row>
    <row r="58" spans="1:42" hidden="1" outlineLevel="1" x14ac:dyDescent="0.2">
      <c r="A58" s="913">
        <f>' Original Budget Template'!A58</f>
        <v>7.2</v>
      </c>
      <c r="B58" s="4"/>
      <c r="C58" s="11" t="str">
        <f>' Original Budget Template'!C58</f>
        <v>Description - suboutputs/tasks/expense type</v>
      </c>
      <c r="D58" s="22"/>
      <c r="E58" s="1068"/>
      <c r="F58" s="1034">
        <f>+' Original Budget Template'!F58</f>
        <v>0</v>
      </c>
      <c r="G58" s="1034">
        <f>SUM(K58,O58,S58,AA58,AM58)</f>
        <v>0</v>
      </c>
      <c r="H58" s="439">
        <f>' Original Budget Template'!G58</f>
        <v>0</v>
      </c>
      <c r="I58" s="1035">
        <f>IF(ISERROR(IF($B$55=1,G58/$AA$3,G58/$AA$5)),0,(IF($B$55=1,G58/$AA$3,G58/$AA$5)))</f>
        <v>0</v>
      </c>
      <c r="J58" s="1034">
        <f>+' Original Budget Template'!L58</f>
        <v>0</v>
      </c>
      <c r="K58" s="536">
        <f>+'Progress Report - Yr 1 &amp; 9 mth'!O58</f>
        <v>0</v>
      </c>
      <c r="L58" s="441">
        <f t="shared" si="1"/>
        <v>0</v>
      </c>
      <c r="M58" s="459">
        <f>IF(ISERROR(L58/J58),0,L58/J58)</f>
        <v>0</v>
      </c>
      <c r="N58" s="684">
        <f>+'Progress Financial Report -Yr 2'!N58</f>
        <v>0</v>
      </c>
      <c r="O58" s="174">
        <f>+'Progress Financial Report -Yr 2'!S58</f>
        <v>0</v>
      </c>
      <c r="P58" s="441">
        <f>+O58-N58</f>
        <v>0</v>
      </c>
      <c r="Q58" s="459">
        <f>IF(ISERROR(P58/N58),0,P58/N58)</f>
        <v>0</v>
      </c>
      <c r="R58" s="684">
        <f>+'Progress Financial Report -Yr 3'!R58</f>
        <v>0</v>
      </c>
      <c r="S58" s="174">
        <f>+'Progress Financial Report -Yr 3'!W58</f>
        <v>0</v>
      </c>
      <c r="T58" s="441">
        <f>+S58-R58</f>
        <v>0</v>
      </c>
      <c r="U58" s="459">
        <f>IF(ISERROR(T58/R58),0,T58/R58)</f>
        <v>0</v>
      </c>
      <c r="V58" s="684">
        <f>+'Progress Financial Report -Yr 3'!AI58</f>
        <v>0</v>
      </c>
      <c r="W58" s="440"/>
      <c r="X58" s="440"/>
      <c r="Y58" s="440"/>
      <c r="Z58" s="440"/>
      <c r="AA58" s="1034">
        <f>SUM(W58:Z58)</f>
        <v>0</v>
      </c>
      <c r="AB58" s="441">
        <f>+AA58-V58</f>
        <v>0</v>
      </c>
      <c r="AC58" s="459">
        <f>IF(ISERROR(AB58/V58),0,AB58/V58)</f>
        <v>0</v>
      </c>
      <c r="AD58" s="469"/>
      <c r="AE58" s="469"/>
      <c r="AF58" s="590"/>
      <c r="AG58" s="1157"/>
      <c r="AH58" s="1128">
        <f>+' Original Budget Template'!AF58</f>
        <v>0</v>
      </c>
      <c r="AI58" s="366">
        <f>+' Original Budget Template'!AG58</f>
        <v>0</v>
      </c>
      <c r="AJ58" s="366">
        <f>+' Original Budget Template'!AH58</f>
        <v>0</v>
      </c>
      <c r="AK58" s="366">
        <f>+' Original Budget Template'!AI58</f>
        <v>0</v>
      </c>
      <c r="AL58" s="684">
        <f>+' Original Budget Template'!AJ58</f>
        <v>0</v>
      </c>
      <c r="AM58" s="684">
        <f>SUM(AH58:AK58)</f>
        <v>0</v>
      </c>
      <c r="AN58" s="469"/>
      <c r="AO58" s="469"/>
      <c r="AP58" s="914"/>
    </row>
    <row r="59" spans="1:42" hidden="1" outlineLevel="1" x14ac:dyDescent="0.2">
      <c r="A59" s="913">
        <f>' Original Budget Template'!A59</f>
        <v>7.3</v>
      </c>
      <c r="B59" s="4"/>
      <c r="C59" s="11" t="str">
        <f>' Original Budget Template'!C59</f>
        <v>Description - suboutputs/tasks/expense type</v>
      </c>
      <c r="D59" s="22"/>
      <c r="E59" s="1068"/>
      <c r="F59" s="1034">
        <f>+' Original Budget Template'!F59</f>
        <v>0</v>
      </c>
      <c r="G59" s="1034">
        <f>SUM(K59,O59,S59,AA59,AM59)</f>
        <v>0</v>
      </c>
      <c r="H59" s="439">
        <f>' Original Budget Template'!G59</f>
        <v>0</v>
      </c>
      <c r="I59" s="1035">
        <f>IF(ISERROR(IF($B$55=1,G59/$AA$3,G59/$AA$5)),0,(IF($B$55=1,G59/$AA$3,G59/$AA$5)))</f>
        <v>0</v>
      </c>
      <c r="J59" s="1034">
        <f>+' Original Budget Template'!L59</f>
        <v>0</v>
      </c>
      <c r="K59" s="536">
        <f>+'Progress Report - Yr 1 &amp; 9 mth'!O59</f>
        <v>0</v>
      </c>
      <c r="L59" s="441">
        <f t="shared" si="1"/>
        <v>0</v>
      </c>
      <c r="M59" s="459">
        <f>IF(ISERROR(L59/J59),0,L59/J59)</f>
        <v>0</v>
      </c>
      <c r="N59" s="684">
        <f>+'Progress Financial Report -Yr 2'!N59</f>
        <v>0</v>
      </c>
      <c r="O59" s="174">
        <f>+'Progress Financial Report -Yr 2'!S59</f>
        <v>0</v>
      </c>
      <c r="P59" s="441">
        <f>+O59-N59</f>
        <v>0</v>
      </c>
      <c r="Q59" s="459">
        <f>IF(ISERROR(P59/N59),0,P59/N59)</f>
        <v>0</v>
      </c>
      <c r="R59" s="684">
        <f>+'Progress Financial Report -Yr 3'!R59</f>
        <v>0</v>
      </c>
      <c r="S59" s="174">
        <f>+'Progress Financial Report -Yr 3'!W59</f>
        <v>0</v>
      </c>
      <c r="T59" s="441">
        <f>+S59-R59</f>
        <v>0</v>
      </c>
      <c r="U59" s="459">
        <f>IF(ISERROR(T59/R59),0,T59/R59)</f>
        <v>0</v>
      </c>
      <c r="V59" s="684">
        <f>+'Progress Financial Report -Yr 3'!AI59</f>
        <v>0</v>
      </c>
      <c r="W59" s="440"/>
      <c r="X59" s="440"/>
      <c r="Y59" s="440"/>
      <c r="Z59" s="440"/>
      <c r="AA59" s="1034">
        <f>SUM(W59:Z59)</f>
        <v>0</v>
      </c>
      <c r="AB59" s="441">
        <f>+AA59-V59</f>
        <v>0</v>
      </c>
      <c r="AC59" s="459">
        <f>IF(ISERROR(AB59/V59),0,AB59/V59)</f>
        <v>0</v>
      </c>
      <c r="AD59" s="469"/>
      <c r="AE59" s="469"/>
      <c r="AF59" s="590"/>
      <c r="AG59" s="1157"/>
      <c r="AH59" s="1128">
        <f>+' Original Budget Template'!AF59</f>
        <v>0</v>
      </c>
      <c r="AI59" s="366">
        <f>+' Original Budget Template'!AG59</f>
        <v>0</v>
      </c>
      <c r="AJ59" s="366">
        <f>+' Original Budget Template'!AH59</f>
        <v>0</v>
      </c>
      <c r="AK59" s="366">
        <f>+' Original Budget Template'!AI59</f>
        <v>0</v>
      </c>
      <c r="AL59" s="684">
        <f>+' Original Budget Template'!AJ59</f>
        <v>0</v>
      </c>
      <c r="AM59" s="684">
        <f>SUM(AH59:AK59)</f>
        <v>0</v>
      </c>
      <c r="AN59" s="469"/>
      <c r="AO59" s="469"/>
      <c r="AP59" s="914"/>
    </row>
    <row r="60" spans="1:42" hidden="1" outlineLevel="1" x14ac:dyDescent="0.2">
      <c r="A60" s="913">
        <f>' Original Budget Template'!A60</f>
        <v>7.4</v>
      </c>
      <c r="B60" s="4"/>
      <c r="C60" s="419" t="str">
        <f>' Original Budget Template'!C60</f>
        <v>Description - suboutputs/tasks/expense type</v>
      </c>
      <c r="D60" s="30"/>
      <c r="E60" s="1071"/>
      <c r="F60" s="1034">
        <f>+' Original Budget Template'!F60</f>
        <v>0</v>
      </c>
      <c r="G60" s="1034">
        <f>SUM(K60,O60,S60,AA60,AM60)</f>
        <v>0</v>
      </c>
      <c r="H60" s="439">
        <f>' Original Budget Template'!G60</f>
        <v>0</v>
      </c>
      <c r="I60" s="1035">
        <f>IF(ISERROR(IF($B$55=1,G60/$AA$3,G60/$AA$5)),0,(IF($B$55=1,G60/$AA$3,G60/$AA$5)))</f>
        <v>0</v>
      </c>
      <c r="J60" s="1034">
        <f>+' Original Budget Template'!L60</f>
        <v>0</v>
      </c>
      <c r="K60" s="536">
        <f>+'Progress Report - Yr 1 &amp; 9 mth'!O60</f>
        <v>0</v>
      </c>
      <c r="L60" s="441">
        <f t="shared" si="1"/>
        <v>0</v>
      </c>
      <c r="M60" s="459">
        <f>IF(ISERROR(L60/J60),0,L60/J60)</f>
        <v>0</v>
      </c>
      <c r="N60" s="684">
        <f>+'Progress Financial Report -Yr 2'!N60</f>
        <v>0</v>
      </c>
      <c r="O60" s="174">
        <f>+'Progress Financial Report -Yr 2'!S60</f>
        <v>0</v>
      </c>
      <c r="P60" s="441">
        <f>+O60-N60</f>
        <v>0</v>
      </c>
      <c r="Q60" s="459">
        <f>IF(ISERROR(P60/N60),0,P60/N60)</f>
        <v>0</v>
      </c>
      <c r="R60" s="684">
        <f>+'Progress Financial Report -Yr 3'!R60</f>
        <v>0</v>
      </c>
      <c r="S60" s="174">
        <f>+'Progress Financial Report -Yr 3'!W60</f>
        <v>0</v>
      </c>
      <c r="T60" s="441">
        <f>+S60-R60</f>
        <v>0</v>
      </c>
      <c r="U60" s="459">
        <f>IF(ISERROR(T60/R60),0,T60/R60)</f>
        <v>0</v>
      </c>
      <c r="V60" s="684">
        <f>+'Progress Financial Report -Yr 3'!AI60</f>
        <v>0</v>
      </c>
      <c r="W60" s="440"/>
      <c r="X60" s="440"/>
      <c r="Y60" s="440"/>
      <c r="Z60" s="440"/>
      <c r="AA60" s="1034">
        <f>SUM(W60:Z60)</f>
        <v>0</v>
      </c>
      <c r="AB60" s="441">
        <f>+AA60-V60</f>
        <v>0</v>
      </c>
      <c r="AC60" s="459">
        <f>IF(ISERROR(AB60/V60),0,AB60/V60)</f>
        <v>0</v>
      </c>
      <c r="AD60" s="469"/>
      <c r="AE60" s="469"/>
      <c r="AF60" s="590"/>
      <c r="AG60" s="1157"/>
      <c r="AH60" s="1128">
        <f>+' Original Budget Template'!AF60</f>
        <v>0</v>
      </c>
      <c r="AI60" s="366">
        <f>+' Original Budget Template'!AG60</f>
        <v>0</v>
      </c>
      <c r="AJ60" s="366">
        <f>+' Original Budget Template'!AH60</f>
        <v>0</v>
      </c>
      <c r="AK60" s="366">
        <f>+' Original Budget Template'!AI60</f>
        <v>0</v>
      </c>
      <c r="AL60" s="684">
        <f>+' Original Budget Template'!AJ60</f>
        <v>0</v>
      </c>
      <c r="AM60" s="684">
        <f>SUM(AH60:AK60)</f>
        <v>0</v>
      </c>
      <c r="AN60" s="469"/>
      <c r="AO60" s="469"/>
      <c r="AP60" s="914"/>
    </row>
    <row r="61" spans="1:42" ht="5.25" customHeight="1" collapsed="1" x14ac:dyDescent="0.2">
      <c r="A61" s="913"/>
      <c r="B61" s="4"/>
      <c r="C61" s="11"/>
      <c r="D61" s="22"/>
      <c r="E61" s="1068"/>
      <c r="F61" s="1034"/>
      <c r="G61" s="1034"/>
      <c r="H61" s="439"/>
      <c r="I61" s="1035"/>
      <c r="J61" s="1107"/>
      <c r="K61" s="443"/>
      <c r="L61" s="441" t="s">
        <v>62</v>
      </c>
      <c r="M61" s="458" t="s">
        <v>62</v>
      </c>
      <c r="N61" s="685"/>
      <c r="O61" s="26"/>
      <c r="P61" s="441" t="s">
        <v>62</v>
      </c>
      <c r="Q61" s="458" t="s">
        <v>62</v>
      </c>
      <c r="R61" s="685"/>
      <c r="S61" s="26"/>
      <c r="T61" s="441" t="s">
        <v>62</v>
      </c>
      <c r="U61" s="458" t="s">
        <v>62</v>
      </c>
      <c r="V61" s="685"/>
      <c r="W61" s="443"/>
      <c r="X61" s="443"/>
      <c r="Y61" s="443"/>
      <c r="Z61" s="443"/>
      <c r="AA61" s="1107"/>
      <c r="AB61" s="441" t="s">
        <v>62</v>
      </c>
      <c r="AC61" s="458" t="s">
        <v>62</v>
      </c>
      <c r="AD61" s="469"/>
      <c r="AE61" s="469"/>
      <c r="AF61" s="26"/>
      <c r="AG61" s="916"/>
      <c r="AH61" s="1129"/>
      <c r="AI61" s="39"/>
      <c r="AJ61" s="39"/>
      <c r="AK61" s="39"/>
      <c r="AL61" s="685"/>
      <c r="AM61" s="685"/>
      <c r="AN61" s="469"/>
      <c r="AO61" s="469"/>
      <c r="AP61" s="916"/>
    </row>
    <row r="62" spans="1:42" x14ac:dyDescent="0.2">
      <c r="A62" s="917">
        <f>' Original Budget Template'!A62</f>
        <v>8</v>
      </c>
      <c r="B62" s="1311">
        <f>' Original Budget Template'!B62</f>
        <v>1</v>
      </c>
      <c r="C62" s="416" t="str">
        <f>' Original Budget Template'!C62</f>
        <v>Description (Output 8)</v>
      </c>
      <c r="D62" s="417">
        <f>' Original Budget Template'!D62</f>
        <v>0</v>
      </c>
      <c r="E62" s="1069">
        <f>' Original Budget Template'!E62</f>
        <v>0</v>
      </c>
      <c r="F62" s="1030">
        <f>SUM(F63:F68)</f>
        <v>0</v>
      </c>
      <c r="G62" s="1030">
        <f>SUM(G63:G68)</f>
        <v>0</v>
      </c>
      <c r="H62" s="434">
        <f>' Original Budget Template'!G62</f>
        <v>0</v>
      </c>
      <c r="I62" s="1031">
        <f>SUM(I63:I68)</f>
        <v>0</v>
      </c>
      <c r="J62" s="1038">
        <f>+' Original Budget Template'!L62</f>
        <v>0</v>
      </c>
      <c r="K62" s="434">
        <f>SUM(K64:K68)</f>
        <v>0</v>
      </c>
      <c r="L62" s="435">
        <f>+K62-J62</f>
        <v>0</v>
      </c>
      <c r="M62" s="457">
        <f>IF(ISERROR(L62/J62),0,L62/J62)</f>
        <v>0</v>
      </c>
      <c r="N62" s="686">
        <f>SUM(N64:N67)</f>
        <v>0</v>
      </c>
      <c r="O62" s="535">
        <f>SUM(O64:O67)</f>
        <v>0</v>
      </c>
      <c r="P62" s="435">
        <f>+O62-N62</f>
        <v>0</v>
      </c>
      <c r="Q62" s="457">
        <f>IF(ISERROR(P62/N62),0,P62/N62)</f>
        <v>0</v>
      </c>
      <c r="R62" s="686">
        <f>SUM(R64:R67)</f>
        <v>0</v>
      </c>
      <c r="S62" s="384">
        <f>SUM(S64:S67)</f>
        <v>0</v>
      </c>
      <c r="T62" s="435">
        <f>+S62-R62</f>
        <v>0</v>
      </c>
      <c r="U62" s="457">
        <f>IF(ISERROR(T62/R62),0,T62/R62)</f>
        <v>0</v>
      </c>
      <c r="V62" s="686">
        <f>SUM(V64:V67)</f>
        <v>0</v>
      </c>
      <c r="W62" s="1030">
        <f>SUM(W64:W68)</f>
        <v>0</v>
      </c>
      <c r="X62" s="1030">
        <f>SUM(X64:X68)</f>
        <v>0</v>
      </c>
      <c r="Y62" s="1030">
        <f>SUM(Y64:Y68)</f>
        <v>0</v>
      </c>
      <c r="Z62" s="1030">
        <f>SUM(Z64:Z68)</f>
        <v>0</v>
      </c>
      <c r="AA62" s="1030">
        <f>SUM(AA64:AA68)</f>
        <v>0</v>
      </c>
      <c r="AB62" s="435">
        <f>+AA62-V62</f>
        <v>0</v>
      </c>
      <c r="AC62" s="457">
        <f>IF(ISERROR(AB62/V62),0,AB62/V62)</f>
        <v>0</v>
      </c>
      <c r="AD62" s="472">
        <f>IF(ISERROR((+$V62+$R62+$N62+$J62)/$F62),0,(+$V62+$R62+$N62+$J62)/$F62)</f>
        <v>0</v>
      </c>
      <c r="AE62" s="472">
        <f>IF(ISERROR((+$AA62+$S62+$O62+$K62)/$G62),0,(+$AA62+$S62+$O62+$K62)/$G62)</f>
        <v>0</v>
      </c>
      <c r="AF62" s="412"/>
      <c r="AG62" s="1156"/>
      <c r="AH62" s="1139">
        <f>SUM(AH64:AH68)</f>
        <v>0</v>
      </c>
      <c r="AI62" s="668">
        <f>SUM(AI64:AI68)</f>
        <v>0</v>
      </c>
      <c r="AJ62" s="668">
        <f>SUM(AJ64:AJ68)</f>
        <v>0</v>
      </c>
      <c r="AK62" s="668">
        <f>SUM(AK64:AK68)</f>
        <v>0</v>
      </c>
      <c r="AL62" s="686">
        <f>+' Original Budget Template'!AJ62</f>
        <v>0</v>
      </c>
      <c r="AM62" s="686">
        <f>SUM(AM64:AM67)</f>
        <v>0</v>
      </c>
      <c r="AN62" s="472">
        <f>IF(ISERROR((+$AL62+$V62+$R62+$N62+$J62)/$F62),0,(+$AL62+$V62+$R62+$N62+$J62)/$F62)</f>
        <v>0</v>
      </c>
      <c r="AO62" s="472">
        <f>IF(ISERROR(($AM62+$AA62+$S62+$O62+$K62)/$G62),0,($AM62+$AA62+$S62+$O62+$K62)/$G62)</f>
        <v>0</v>
      </c>
      <c r="AP62" s="918"/>
    </row>
    <row r="63" spans="1:42" ht="38.25" hidden="1" outlineLevel="1" x14ac:dyDescent="0.2">
      <c r="A63" s="919"/>
      <c r="B63" s="1312"/>
      <c r="C63" s="188" t="str">
        <f>' Original Budget Template'!C63</f>
        <v>Under each sub-output, provide a detailed description of what resources will be used to deliver the outputs:</v>
      </c>
      <c r="D63" s="23"/>
      <c r="E63" s="1070"/>
      <c r="F63" s="1032"/>
      <c r="G63" s="1032"/>
      <c r="H63" s="437"/>
      <c r="I63" s="1033"/>
      <c r="J63" s="1039"/>
      <c r="K63" s="437"/>
      <c r="L63" s="441"/>
      <c r="M63" s="458"/>
      <c r="N63" s="683"/>
      <c r="O63" s="27"/>
      <c r="P63" s="441"/>
      <c r="Q63" s="458"/>
      <c r="R63" s="683"/>
      <c r="S63" s="27"/>
      <c r="T63" s="441"/>
      <c r="U63" s="458"/>
      <c r="V63" s="683"/>
      <c r="W63" s="437"/>
      <c r="X63" s="437"/>
      <c r="Y63" s="437"/>
      <c r="Z63" s="437"/>
      <c r="AA63" s="1032"/>
      <c r="AB63" s="441"/>
      <c r="AC63" s="458"/>
      <c r="AD63" s="469"/>
      <c r="AE63" s="469"/>
      <c r="AF63" s="414"/>
      <c r="AG63" s="1155"/>
      <c r="AH63" s="1127"/>
      <c r="AI63" s="62"/>
      <c r="AJ63" s="62"/>
      <c r="AK63" s="62"/>
      <c r="AL63" s="683"/>
      <c r="AM63" s="683"/>
      <c r="AN63" s="469"/>
      <c r="AO63" s="469"/>
      <c r="AP63" s="912"/>
    </row>
    <row r="64" spans="1:42" hidden="1" outlineLevel="1" x14ac:dyDescent="0.2">
      <c r="A64" s="913">
        <f>' Original Budget Template'!A64</f>
        <v>8.1</v>
      </c>
      <c r="B64" s="4"/>
      <c r="C64" s="11" t="str">
        <f>' Original Budget Template'!C64</f>
        <v>Description - suboutputs/tasks/expense type</v>
      </c>
      <c r="D64" s="22"/>
      <c r="E64" s="1068"/>
      <c r="F64" s="1034">
        <f>+' Original Budget Template'!F64</f>
        <v>0</v>
      </c>
      <c r="G64" s="1034">
        <f>SUM(K64,O64,S64,AA64,AM64)</f>
        <v>0</v>
      </c>
      <c r="H64" s="439">
        <f>' Original Budget Template'!G64</f>
        <v>0</v>
      </c>
      <c r="I64" s="1035">
        <f>IF(ISERROR(IF($B$62=1,G64/$AA$3,G64/$AA$5)),0,(IF($B$62=1,G64/$AA$3,G64/$AA$5)))</f>
        <v>0</v>
      </c>
      <c r="J64" s="1034">
        <f>+' Original Budget Template'!L64</f>
        <v>0</v>
      </c>
      <c r="K64" s="536">
        <f>+'Progress Report - Yr 1 &amp; 9 mth'!O64</f>
        <v>0</v>
      </c>
      <c r="L64" s="441">
        <f t="shared" si="1"/>
        <v>0</v>
      </c>
      <c r="M64" s="459">
        <f>IF(ISERROR(L64/J64),0,L64/J64)</f>
        <v>0</v>
      </c>
      <c r="N64" s="684">
        <f>+'Progress Financial Report -Yr 2'!N64</f>
        <v>0</v>
      </c>
      <c r="O64" s="174">
        <f>+'Progress Financial Report -Yr 2'!S64</f>
        <v>0</v>
      </c>
      <c r="P64" s="441">
        <f>+O64-N64</f>
        <v>0</v>
      </c>
      <c r="Q64" s="459">
        <f>IF(ISERROR(P64/N64),0,P64/N64)</f>
        <v>0</v>
      </c>
      <c r="R64" s="684">
        <f>+'Progress Financial Report -Yr 3'!R64</f>
        <v>0</v>
      </c>
      <c r="S64" s="174">
        <f>+'Progress Financial Report -Yr 3'!W64</f>
        <v>0</v>
      </c>
      <c r="T64" s="441">
        <f>+S64-R64</f>
        <v>0</v>
      </c>
      <c r="U64" s="459">
        <f>IF(ISERROR(T64/R64),0,T64/R64)</f>
        <v>0</v>
      </c>
      <c r="V64" s="684">
        <f>+'Progress Financial Report -Yr 3'!AI64</f>
        <v>0</v>
      </c>
      <c r="W64" s="440"/>
      <c r="X64" s="440"/>
      <c r="Y64" s="440"/>
      <c r="Z64" s="440"/>
      <c r="AA64" s="1034">
        <f>SUM(W64:Z64)</f>
        <v>0</v>
      </c>
      <c r="AB64" s="441">
        <f>+AA64-V64</f>
        <v>0</v>
      </c>
      <c r="AC64" s="459">
        <f>IF(ISERROR(AB64/V64),0,AB64/V64)</f>
        <v>0</v>
      </c>
      <c r="AD64" s="469"/>
      <c r="AE64" s="469"/>
      <c r="AF64" s="590"/>
      <c r="AG64" s="1157"/>
      <c r="AH64" s="1128">
        <f>+' Original Budget Template'!AF64</f>
        <v>0</v>
      </c>
      <c r="AI64" s="366">
        <f>+' Original Budget Template'!AG64</f>
        <v>0</v>
      </c>
      <c r="AJ64" s="366">
        <f>+' Original Budget Template'!AH64</f>
        <v>0</v>
      </c>
      <c r="AK64" s="366">
        <f>+' Original Budget Template'!AI64</f>
        <v>0</v>
      </c>
      <c r="AL64" s="684">
        <f>+' Original Budget Template'!AJ64</f>
        <v>0</v>
      </c>
      <c r="AM64" s="684">
        <f>SUM(AH64:AK64)</f>
        <v>0</v>
      </c>
      <c r="AN64" s="469"/>
      <c r="AO64" s="469"/>
      <c r="AP64" s="914"/>
    </row>
    <row r="65" spans="1:42" hidden="1" outlineLevel="1" x14ac:dyDescent="0.2">
      <c r="A65" s="913">
        <f>' Original Budget Template'!A65</f>
        <v>8.1999999999999993</v>
      </c>
      <c r="B65" s="4"/>
      <c r="C65" s="11" t="str">
        <f>' Original Budget Template'!C65</f>
        <v>Description - suboutputs/tasks/expense type</v>
      </c>
      <c r="D65" s="22"/>
      <c r="E65" s="1068"/>
      <c r="F65" s="1034">
        <f>+' Original Budget Template'!F65</f>
        <v>0</v>
      </c>
      <c r="G65" s="1034">
        <f>SUM(K65,O65,S65,AA65,AM65)</f>
        <v>0</v>
      </c>
      <c r="H65" s="439">
        <f>' Original Budget Template'!G65</f>
        <v>0</v>
      </c>
      <c r="I65" s="1035">
        <f>IF(ISERROR(IF($B$62=1,G65/$AA$3,G65/$AA$5)),0,(IF($B$62=1,G65/$AA$3,G65/$AA$5)))</f>
        <v>0</v>
      </c>
      <c r="J65" s="1034">
        <f>+' Original Budget Template'!L65</f>
        <v>0</v>
      </c>
      <c r="K65" s="536">
        <f>+'Progress Report - Yr 1 &amp; 9 mth'!O65</f>
        <v>0</v>
      </c>
      <c r="L65" s="441">
        <f t="shared" si="1"/>
        <v>0</v>
      </c>
      <c r="M65" s="459">
        <f>IF(ISERROR(L65/J65),0,L65/J65)</f>
        <v>0</v>
      </c>
      <c r="N65" s="684">
        <f>+'Progress Financial Report -Yr 2'!N65</f>
        <v>0</v>
      </c>
      <c r="O65" s="174">
        <f>+'Progress Financial Report -Yr 2'!S65</f>
        <v>0</v>
      </c>
      <c r="P65" s="441">
        <f>+O65-N65</f>
        <v>0</v>
      </c>
      <c r="Q65" s="459">
        <f>IF(ISERROR(P65/N65),0,P65/N65)</f>
        <v>0</v>
      </c>
      <c r="R65" s="684">
        <f>+'Progress Financial Report -Yr 3'!R65</f>
        <v>0</v>
      </c>
      <c r="S65" s="174">
        <f>+'Progress Financial Report -Yr 3'!W65</f>
        <v>0</v>
      </c>
      <c r="T65" s="441">
        <f>+S65-R65</f>
        <v>0</v>
      </c>
      <c r="U65" s="459">
        <f>IF(ISERROR(T65/R65),0,T65/R65)</f>
        <v>0</v>
      </c>
      <c r="V65" s="684">
        <f>+'Progress Financial Report -Yr 3'!AI65</f>
        <v>0</v>
      </c>
      <c r="W65" s="440"/>
      <c r="X65" s="440"/>
      <c r="Y65" s="440"/>
      <c r="Z65" s="440"/>
      <c r="AA65" s="1034">
        <f>SUM(W65:Z65)</f>
        <v>0</v>
      </c>
      <c r="AB65" s="441">
        <f>+AA65-V65</f>
        <v>0</v>
      </c>
      <c r="AC65" s="459">
        <f>IF(ISERROR(AB65/V65),0,AB65/V65)</f>
        <v>0</v>
      </c>
      <c r="AD65" s="469"/>
      <c r="AE65" s="469"/>
      <c r="AF65" s="590"/>
      <c r="AG65" s="1157"/>
      <c r="AH65" s="1128">
        <f>+' Original Budget Template'!AF65</f>
        <v>0</v>
      </c>
      <c r="AI65" s="366">
        <f>+' Original Budget Template'!AG65</f>
        <v>0</v>
      </c>
      <c r="AJ65" s="366">
        <f>+' Original Budget Template'!AH65</f>
        <v>0</v>
      </c>
      <c r="AK65" s="366">
        <f>+' Original Budget Template'!AI65</f>
        <v>0</v>
      </c>
      <c r="AL65" s="684">
        <f>+' Original Budget Template'!AJ65</f>
        <v>0</v>
      </c>
      <c r="AM65" s="684">
        <f>SUM(AH65:AK65)</f>
        <v>0</v>
      </c>
      <c r="AN65" s="469"/>
      <c r="AO65" s="469"/>
      <c r="AP65" s="914"/>
    </row>
    <row r="66" spans="1:42" hidden="1" outlineLevel="1" x14ac:dyDescent="0.2">
      <c r="A66" s="913">
        <f>' Original Budget Template'!A66</f>
        <v>8.3000000000000007</v>
      </c>
      <c r="B66" s="4"/>
      <c r="C66" s="11" t="str">
        <f>' Original Budget Template'!C66</f>
        <v>Description - suboutputs/tasks/expense type</v>
      </c>
      <c r="D66" s="22"/>
      <c r="E66" s="1068"/>
      <c r="F66" s="1034">
        <f>+' Original Budget Template'!F66</f>
        <v>0</v>
      </c>
      <c r="G66" s="1034">
        <f>SUM(K66,O66,S66,AA66,AM66)</f>
        <v>0</v>
      </c>
      <c r="H66" s="439">
        <f>' Original Budget Template'!G66</f>
        <v>0</v>
      </c>
      <c r="I66" s="1035">
        <f>IF(ISERROR(IF($B$62=1,G66/$AA$3,G66/$AA$5)),0,(IF($B$62=1,G66/$AA$3,G66/$AA$5)))</f>
        <v>0</v>
      </c>
      <c r="J66" s="1034">
        <f>+' Original Budget Template'!L66</f>
        <v>0</v>
      </c>
      <c r="K66" s="536">
        <f>+'Progress Report - Yr 1 &amp; 9 mth'!O66</f>
        <v>0</v>
      </c>
      <c r="L66" s="441">
        <f t="shared" si="1"/>
        <v>0</v>
      </c>
      <c r="M66" s="459">
        <f>IF(ISERROR(L66/J66),0,L66/J66)</f>
        <v>0</v>
      </c>
      <c r="N66" s="684">
        <f>+'Progress Financial Report -Yr 2'!N66</f>
        <v>0</v>
      </c>
      <c r="O66" s="174">
        <f>+'Progress Financial Report -Yr 2'!S66</f>
        <v>0</v>
      </c>
      <c r="P66" s="441">
        <f>+O66-N66</f>
        <v>0</v>
      </c>
      <c r="Q66" s="459">
        <f>IF(ISERROR(P66/N66),0,P66/N66)</f>
        <v>0</v>
      </c>
      <c r="R66" s="684">
        <f>+'Progress Financial Report -Yr 3'!R66</f>
        <v>0</v>
      </c>
      <c r="S66" s="174">
        <f>+'Progress Financial Report -Yr 3'!W66</f>
        <v>0</v>
      </c>
      <c r="T66" s="441">
        <f>+S66-R66</f>
        <v>0</v>
      </c>
      <c r="U66" s="459">
        <f>IF(ISERROR(T66/R66),0,T66/R66)</f>
        <v>0</v>
      </c>
      <c r="V66" s="684">
        <f>+'Progress Financial Report -Yr 3'!AI66</f>
        <v>0</v>
      </c>
      <c r="W66" s="440"/>
      <c r="X66" s="440"/>
      <c r="Y66" s="440"/>
      <c r="Z66" s="440"/>
      <c r="AA66" s="1034">
        <f>SUM(W66:Z66)</f>
        <v>0</v>
      </c>
      <c r="AB66" s="441">
        <f>+AA66-V66</f>
        <v>0</v>
      </c>
      <c r="AC66" s="459">
        <f>IF(ISERROR(AB66/V66),0,AB66/V66)</f>
        <v>0</v>
      </c>
      <c r="AD66" s="469"/>
      <c r="AE66" s="469"/>
      <c r="AF66" s="590"/>
      <c r="AG66" s="1157"/>
      <c r="AH66" s="1128">
        <f>+' Original Budget Template'!AF66</f>
        <v>0</v>
      </c>
      <c r="AI66" s="366">
        <f>+' Original Budget Template'!AG66</f>
        <v>0</v>
      </c>
      <c r="AJ66" s="366">
        <f>+' Original Budget Template'!AH66</f>
        <v>0</v>
      </c>
      <c r="AK66" s="366">
        <f>+' Original Budget Template'!AI66</f>
        <v>0</v>
      </c>
      <c r="AL66" s="684">
        <f>+' Original Budget Template'!AJ66</f>
        <v>0</v>
      </c>
      <c r="AM66" s="684">
        <f>SUM(AH66:AK66)</f>
        <v>0</v>
      </c>
      <c r="AN66" s="469"/>
      <c r="AO66" s="469"/>
      <c r="AP66" s="914"/>
    </row>
    <row r="67" spans="1:42" hidden="1" outlineLevel="1" x14ac:dyDescent="0.2">
      <c r="A67" s="913">
        <f>' Original Budget Template'!A67</f>
        <v>8.4</v>
      </c>
      <c r="B67" s="4"/>
      <c r="C67" s="419" t="str">
        <f>' Original Budget Template'!C67</f>
        <v>Description - suboutputs/tasks/expense type</v>
      </c>
      <c r="D67" s="30"/>
      <c r="E67" s="1071"/>
      <c r="F67" s="1034">
        <f>+' Original Budget Template'!F67</f>
        <v>0</v>
      </c>
      <c r="G67" s="1034">
        <f>SUM(K67,O67,S67,AA67,AM67)</f>
        <v>0</v>
      </c>
      <c r="H67" s="439">
        <f>' Original Budget Template'!G67</f>
        <v>0</v>
      </c>
      <c r="I67" s="1035">
        <f>IF(ISERROR(IF($B$62=1,G67/$AA$3,G67/$AA$5)),0,(IF($B$62=1,G67/$AA$3,G67/$AA$5)))</f>
        <v>0</v>
      </c>
      <c r="J67" s="1034">
        <f>+' Original Budget Template'!L67</f>
        <v>0</v>
      </c>
      <c r="K67" s="536">
        <f>+'Progress Report - Yr 1 &amp; 9 mth'!O67</f>
        <v>0</v>
      </c>
      <c r="L67" s="441">
        <f t="shared" si="1"/>
        <v>0</v>
      </c>
      <c r="M67" s="459">
        <f>IF(ISERROR(L67/J67),0,L67/J67)</f>
        <v>0</v>
      </c>
      <c r="N67" s="684">
        <f>+'Progress Financial Report -Yr 2'!N67</f>
        <v>0</v>
      </c>
      <c r="O67" s="174">
        <f>+'Progress Financial Report -Yr 2'!S67</f>
        <v>0</v>
      </c>
      <c r="P67" s="441">
        <f>+O67-N67</f>
        <v>0</v>
      </c>
      <c r="Q67" s="459">
        <f>IF(ISERROR(P67/N67),0,P67/N67)</f>
        <v>0</v>
      </c>
      <c r="R67" s="684">
        <f>+'Progress Financial Report -Yr 3'!R67</f>
        <v>0</v>
      </c>
      <c r="S67" s="174">
        <f>+'Progress Financial Report -Yr 3'!W67</f>
        <v>0</v>
      </c>
      <c r="T67" s="441">
        <f>+S67-R67</f>
        <v>0</v>
      </c>
      <c r="U67" s="459">
        <f>IF(ISERROR(T67/R67),0,T67/R67)</f>
        <v>0</v>
      </c>
      <c r="V67" s="684">
        <f>+'Progress Financial Report -Yr 3'!AI67</f>
        <v>0</v>
      </c>
      <c r="W67" s="440"/>
      <c r="X67" s="440"/>
      <c r="Y67" s="440"/>
      <c r="Z67" s="440"/>
      <c r="AA67" s="1034">
        <f>SUM(W67:Z67)</f>
        <v>0</v>
      </c>
      <c r="AB67" s="441">
        <f>+AA67-V67</f>
        <v>0</v>
      </c>
      <c r="AC67" s="459">
        <f>IF(ISERROR(AB67/V67),0,AB67/V67)</f>
        <v>0</v>
      </c>
      <c r="AD67" s="469"/>
      <c r="AE67" s="469"/>
      <c r="AF67" s="590"/>
      <c r="AG67" s="1157"/>
      <c r="AH67" s="1128">
        <f>+' Original Budget Template'!AF67</f>
        <v>0</v>
      </c>
      <c r="AI67" s="366">
        <f>+' Original Budget Template'!AG67</f>
        <v>0</v>
      </c>
      <c r="AJ67" s="366">
        <f>+' Original Budget Template'!AH67</f>
        <v>0</v>
      </c>
      <c r="AK67" s="366">
        <f>+' Original Budget Template'!AI67</f>
        <v>0</v>
      </c>
      <c r="AL67" s="684">
        <f>+' Original Budget Template'!AJ67</f>
        <v>0</v>
      </c>
      <c r="AM67" s="684">
        <f>SUM(AH67:AK67)</f>
        <v>0</v>
      </c>
      <c r="AN67" s="469"/>
      <c r="AO67" s="469"/>
      <c r="AP67" s="914"/>
    </row>
    <row r="68" spans="1:42" ht="5.25" customHeight="1" collapsed="1" x14ac:dyDescent="0.2">
      <c r="A68" s="913"/>
      <c r="B68" s="4"/>
      <c r="C68" s="11"/>
      <c r="D68" s="22"/>
      <c r="E68" s="1068"/>
      <c r="F68" s="1034"/>
      <c r="G68" s="1034"/>
      <c r="H68" s="439"/>
      <c r="I68" s="1035"/>
      <c r="J68" s="1107"/>
      <c r="K68" s="443"/>
      <c r="L68" s="441" t="s">
        <v>62</v>
      </c>
      <c r="M68" s="458" t="s">
        <v>62</v>
      </c>
      <c r="N68" s="685"/>
      <c r="O68" s="26"/>
      <c r="P68" s="441" t="s">
        <v>62</v>
      </c>
      <c r="Q68" s="458" t="s">
        <v>62</v>
      </c>
      <c r="R68" s="685"/>
      <c r="S68" s="26"/>
      <c r="T68" s="441" t="s">
        <v>62</v>
      </c>
      <c r="U68" s="458" t="s">
        <v>62</v>
      </c>
      <c r="V68" s="685"/>
      <c r="W68" s="443"/>
      <c r="X68" s="443"/>
      <c r="Y68" s="443"/>
      <c r="Z68" s="443"/>
      <c r="AA68" s="1107"/>
      <c r="AB68" s="441" t="s">
        <v>62</v>
      </c>
      <c r="AC68" s="458" t="s">
        <v>62</v>
      </c>
      <c r="AD68" s="469"/>
      <c r="AE68" s="469"/>
      <c r="AF68" s="26"/>
      <c r="AG68" s="916"/>
      <c r="AH68" s="1129"/>
      <c r="AI68" s="39"/>
      <c r="AJ68" s="39"/>
      <c r="AK68" s="39"/>
      <c r="AL68" s="685"/>
      <c r="AM68" s="685"/>
      <c r="AN68" s="469"/>
      <c r="AO68" s="469"/>
      <c r="AP68" s="916"/>
    </row>
    <row r="69" spans="1:42" x14ac:dyDescent="0.2">
      <c r="A69" s="917">
        <f>' Original Budget Template'!A69</f>
        <v>9</v>
      </c>
      <c r="B69" s="1311">
        <f>' Original Budget Template'!B69</f>
        <v>1</v>
      </c>
      <c r="C69" s="416" t="str">
        <f>' Original Budget Template'!C69</f>
        <v>Description (Output 9)</v>
      </c>
      <c r="D69" s="417">
        <f>' Original Budget Template'!D69</f>
        <v>0</v>
      </c>
      <c r="E69" s="1069">
        <f>' Original Budget Template'!E69</f>
        <v>0</v>
      </c>
      <c r="F69" s="1030">
        <f>SUM(F70:F75)</f>
        <v>0</v>
      </c>
      <c r="G69" s="1030">
        <f>SUM(G70:G75)</f>
        <v>0</v>
      </c>
      <c r="H69" s="434">
        <f>' Original Budget Template'!G69</f>
        <v>0</v>
      </c>
      <c r="I69" s="1031">
        <f>SUM(I70:I75)</f>
        <v>0</v>
      </c>
      <c r="J69" s="1038">
        <f>+' Original Budget Template'!L69</f>
        <v>0</v>
      </c>
      <c r="K69" s="434">
        <f>SUM(K71:K75)</f>
        <v>0</v>
      </c>
      <c r="L69" s="435">
        <f>+K69-J69</f>
        <v>0</v>
      </c>
      <c r="M69" s="457">
        <f>IF(ISERROR(L69/J69),0,L69/J69)</f>
        <v>0</v>
      </c>
      <c r="N69" s="686">
        <f>SUM(N71:N74)</f>
        <v>0</v>
      </c>
      <c r="O69" s="535">
        <f>SUM(O71:O74)</f>
        <v>0</v>
      </c>
      <c r="P69" s="435">
        <f>+O69-N69</f>
        <v>0</v>
      </c>
      <c r="Q69" s="457">
        <f>IF(ISERROR(P69/N69),0,P69/N69)</f>
        <v>0</v>
      </c>
      <c r="R69" s="686">
        <f>SUM(R71:R74)</f>
        <v>0</v>
      </c>
      <c r="S69" s="384">
        <f>SUM(S71:S74)</f>
        <v>0</v>
      </c>
      <c r="T69" s="435">
        <f>+S69-R69</f>
        <v>0</v>
      </c>
      <c r="U69" s="457">
        <f>IF(ISERROR(T69/R69),0,T69/R69)</f>
        <v>0</v>
      </c>
      <c r="V69" s="686">
        <f>SUM(V71:V74)</f>
        <v>0</v>
      </c>
      <c r="W69" s="1030">
        <f>SUM(W71:W75)</f>
        <v>0</v>
      </c>
      <c r="X69" s="1030">
        <f>SUM(X71:X75)</f>
        <v>0</v>
      </c>
      <c r="Y69" s="1030">
        <f>SUM(Y71:Y75)</f>
        <v>0</v>
      </c>
      <c r="Z69" s="1030">
        <f>SUM(Z71:Z75)</f>
        <v>0</v>
      </c>
      <c r="AA69" s="1030">
        <f>SUM(AA71:AA75)</f>
        <v>0</v>
      </c>
      <c r="AB69" s="435">
        <f>+AA69-V69</f>
        <v>0</v>
      </c>
      <c r="AC69" s="457">
        <f>IF(ISERROR(AB69/V69),0,AB69/V69)</f>
        <v>0</v>
      </c>
      <c r="AD69" s="472">
        <f>IF(ISERROR((+$V69+$R69+$N69+$J69)/$F69),0,(+$V69+$R69+$N69+$J69)/$F69)</f>
        <v>0</v>
      </c>
      <c r="AE69" s="472">
        <f>IF(ISERROR((+$AA69+$S69+$O69+$K69)/$G69),0,(+$AA69+$S69+$O69+$K69)/$G69)</f>
        <v>0</v>
      </c>
      <c r="AF69" s="412"/>
      <c r="AG69" s="1156"/>
      <c r="AH69" s="1139">
        <f>SUM(AH71:AH75)</f>
        <v>0</v>
      </c>
      <c r="AI69" s="668">
        <f>SUM(AI71:AI75)</f>
        <v>0</v>
      </c>
      <c r="AJ69" s="668">
        <f>SUM(AJ71:AJ75)</f>
        <v>0</v>
      </c>
      <c r="AK69" s="668">
        <f>SUM(AK71:AK75)</f>
        <v>0</v>
      </c>
      <c r="AL69" s="686">
        <f>+' Original Budget Template'!AJ69</f>
        <v>0</v>
      </c>
      <c r="AM69" s="686">
        <f>SUM(AM71:AM74)</f>
        <v>0</v>
      </c>
      <c r="AN69" s="472">
        <f>IF(ISERROR((+$AL69+$V69+$R69+$N69+$J69)/$F69),0,(+$AL69+$V69+$R69+$N69+$J69)/$F69)</f>
        <v>0</v>
      </c>
      <c r="AO69" s="472">
        <f>IF(ISERROR(($AM69+$AA69+$S69+$O69+$K69)/$G69),0,($AM69+$AA69+$S69+$O69+$K69)/$G69)</f>
        <v>0</v>
      </c>
      <c r="AP69" s="918"/>
    </row>
    <row r="70" spans="1:42" ht="38.25" hidden="1" outlineLevel="1" x14ac:dyDescent="0.2">
      <c r="A70" s="919"/>
      <c r="B70" s="1312"/>
      <c r="C70" s="188" t="str">
        <f>' Original Budget Template'!C70</f>
        <v>Under each sub-output, provide a detailed description of what resources will be used to deliver the outputs:</v>
      </c>
      <c r="D70" s="23"/>
      <c r="E70" s="1070"/>
      <c r="F70" s="1032"/>
      <c r="G70" s="1032"/>
      <c r="H70" s="437"/>
      <c r="I70" s="1033"/>
      <c r="J70" s="1039"/>
      <c r="K70" s="437"/>
      <c r="L70" s="441"/>
      <c r="M70" s="458"/>
      <c r="N70" s="683"/>
      <c r="O70" s="27"/>
      <c r="P70" s="441"/>
      <c r="Q70" s="458"/>
      <c r="R70" s="683"/>
      <c r="S70" s="27"/>
      <c r="T70" s="441"/>
      <c r="U70" s="458"/>
      <c r="V70" s="683"/>
      <c r="W70" s="437"/>
      <c r="X70" s="437"/>
      <c r="Y70" s="437"/>
      <c r="Z70" s="437"/>
      <c r="AA70" s="1032"/>
      <c r="AB70" s="441"/>
      <c r="AC70" s="458"/>
      <c r="AD70" s="469"/>
      <c r="AE70" s="469"/>
      <c r="AF70" s="414"/>
      <c r="AG70" s="1155"/>
      <c r="AH70" s="1127"/>
      <c r="AI70" s="62"/>
      <c r="AJ70" s="62"/>
      <c r="AK70" s="62"/>
      <c r="AL70" s="683"/>
      <c r="AM70" s="683"/>
      <c r="AN70" s="469"/>
      <c r="AO70" s="469"/>
      <c r="AP70" s="912"/>
    </row>
    <row r="71" spans="1:42" hidden="1" outlineLevel="1" x14ac:dyDescent="0.2">
      <c r="A71" s="913">
        <f>' Original Budget Template'!A71</f>
        <v>9.1</v>
      </c>
      <c r="B71" s="4"/>
      <c r="C71" s="11" t="str">
        <f>' Original Budget Template'!C71</f>
        <v>Description - suboutputs/tasks/expense type</v>
      </c>
      <c r="D71" s="22"/>
      <c r="E71" s="1068"/>
      <c r="F71" s="1034">
        <f>+' Original Budget Template'!F71</f>
        <v>0</v>
      </c>
      <c r="G71" s="1034">
        <f>SUM(K71,O71,S71,AA71,AM71)</f>
        <v>0</v>
      </c>
      <c r="H71" s="439">
        <f>' Original Budget Template'!G71</f>
        <v>0</v>
      </c>
      <c r="I71" s="1035">
        <f>IF(ISERROR(IF($B$69=1,G71/$AA$3,G71/$AA$5)),0,(IF($B$69=1,G71/$AA$3,G71/$AA$5)))</f>
        <v>0</v>
      </c>
      <c r="J71" s="1034">
        <f>+' Original Budget Template'!L71</f>
        <v>0</v>
      </c>
      <c r="K71" s="536">
        <f>+'Progress Report - Yr 1 &amp; 9 mth'!O71</f>
        <v>0</v>
      </c>
      <c r="L71" s="441">
        <f t="shared" si="1"/>
        <v>0</v>
      </c>
      <c r="M71" s="459">
        <f>IF(ISERROR(L71/J71),0,L71/J71)</f>
        <v>0</v>
      </c>
      <c r="N71" s="684">
        <f>+'Progress Financial Report -Yr 2'!N71</f>
        <v>0</v>
      </c>
      <c r="O71" s="174">
        <f>+'Progress Financial Report -Yr 2'!S71</f>
        <v>0</v>
      </c>
      <c r="P71" s="441">
        <f>+O71-N71</f>
        <v>0</v>
      </c>
      <c r="Q71" s="459">
        <f>IF(ISERROR(P71/N71),0,P71/N71)</f>
        <v>0</v>
      </c>
      <c r="R71" s="684">
        <f>+'Progress Financial Report -Yr 3'!R71</f>
        <v>0</v>
      </c>
      <c r="S71" s="174">
        <f>+'Progress Financial Report -Yr 3'!W71</f>
        <v>0</v>
      </c>
      <c r="T71" s="441">
        <f>+S71-R71</f>
        <v>0</v>
      </c>
      <c r="U71" s="459">
        <f>IF(ISERROR(T71/R71),0,T71/R71)</f>
        <v>0</v>
      </c>
      <c r="V71" s="684">
        <f>+'Progress Financial Report -Yr 3'!AI71</f>
        <v>0</v>
      </c>
      <c r="W71" s="440"/>
      <c r="X71" s="440"/>
      <c r="Y71" s="440"/>
      <c r="Z71" s="440"/>
      <c r="AA71" s="1034">
        <f>SUM(W71:Z71)</f>
        <v>0</v>
      </c>
      <c r="AB71" s="441">
        <f>+AA71-V71</f>
        <v>0</v>
      </c>
      <c r="AC71" s="459">
        <f>IF(ISERROR(AB71/V71),0,AB71/V71)</f>
        <v>0</v>
      </c>
      <c r="AD71" s="469"/>
      <c r="AE71" s="469"/>
      <c r="AF71" s="590"/>
      <c r="AG71" s="1157"/>
      <c r="AH71" s="1128">
        <f>+' Original Budget Template'!AF71</f>
        <v>0</v>
      </c>
      <c r="AI71" s="366">
        <f>+' Original Budget Template'!AG71</f>
        <v>0</v>
      </c>
      <c r="AJ71" s="366">
        <f>+' Original Budget Template'!AH71</f>
        <v>0</v>
      </c>
      <c r="AK71" s="366">
        <f>+' Original Budget Template'!AI71</f>
        <v>0</v>
      </c>
      <c r="AL71" s="684">
        <f>+' Original Budget Template'!AJ71</f>
        <v>0</v>
      </c>
      <c r="AM71" s="684">
        <f>SUM(AH71:AK71)</f>
        <v>0</v>
      </c>
      <c r="AN71" s="469"/>
      <c r="AO71" s="469"/>
      <c r="AP71" s="914"/>
    </row>
    <row r="72" spans="1:42" hidden="1" outlineLevel="1" x14ac:dyDescent="0.2">
      <c r="A72" s="913">
        <f>' Original Budget Template'!A72</f>
        <v>9.1999999999999993</v>
      </c>
      <c r="B72" s="4"/>
      <c r="C72" s="11" t="str">
        <f>' Original Budget Template'!C72</f>
        <v>Description - suboutputs/tasks/expense type</v>
      </c>
      <c r="D72" s="22"/>
      <c r="E72" s="1068"/>
      <c r="F72" s="1034">
        <f>+' Original Budget Template'!F72</f>
        <v>0</v>
      </c>
      <c r="G72" s="1034">
        <f>SUM(K72,O72,S72,AA72,AM72)</f>
        <v>0</v>
      </c>
      <c r="H72" s="439">
        <f>' Original Budget Template'!G72</f>
        <v>0</v>
      </c>
      <c r="I72" s="1035">
        <f>IF(ISERROR(IF($B$69=1,G72/$AA$3,G72/$AA$5)),0,(IF($B$69=1,G72/$AA$3,G72/$AA$5)))</f>
        <v>0</v>
      </c>
      <c r="J72" s="1034">
        <f>+' Original Budget Template'!L72</f>
        <v>0</v>
      </c>
      <c r="K72" s="536">
        <f>+'Progress Report - Yr 1 &amp; 9 mth'!O72</f>
        <v>0</v>
      </c>
      <c r="L72" s="441">
        <f t="shared" si="1"/>
        <v>0</v>
      </c>
      <c r="M72" s="459">
        <f>IF(ISERROR(L72/J72),0,L72/J72)</f>
        <v>0</v>
      </c>
      <c r="N72" s="684">
        <f>+'Progress Financial Report -Yr 2'!N72</f>
        <v>0</v>
      </c>
      <c r="O72" s="174">
        <f>+'Progress Financial Report -Yr 2'!S72</f>
        <v>0</v>
      </c>
      <c r="P72" s="441">
        <f>+O72-N72</f>
        <v>0</v>
      </c>
      <c r="Q72" s="459">
        <f>IF(ISERROR(P72/N72),0,P72/N72)</f>
        <v>0</v>
      </c>
      <c r="R72" s="684">
        <f>+'Progress Financial Report -Yr 3'!R72</f>
        <v>0</v>
      </c>
      <c r="S72" s="174">
        <f>+'Progress Financial Report -Yr 3'!W72</f>
        <v>0</v>
      </c>
      <c r="T72" s="441">
        <f>+S72-R72</f>
        <v>0</v>
      </c>
      <c r="U72" s="459">
        <f>IF(ISERROR(T72/R72),0,T72/R72)</f>
        <v>0</v>
      </c>
      <c r="V72" s="684">
        <f>+'Progress Financial Report -Yr 3'!AI72</f>
        <v>0</v>
      </c>
      <c r="W72" s="440"/>
      <c r="X72" s="440"/>
      <c r="Y72" s="440"/>
      <c r="Z72" s="440"/>
      <c r="AA72" s="1034">
        <f>SUM(W72:Z72)</f>
        <v>0</v>
      </c>
      <c r="AB72" s="441">
        <f>+AA72-V72</f>
        <v>0</v>
      </c>
      <c r="AC72" s="459">
        <f>IF(ISERROR(AB72/V72),0,AB72/V72)</f>
        <v>0</v>
      </c>
      <c r="AD72" s="469"/>
      <c r="AE72" s="469"/>
      <c r="AF72" s="590"/>
      <c r="AG72" s="1157"/>
      <c r="AH72" s="1128">
        <f>+' Original Budget Template'!AF72</f>
        <v>0</v>
      </c>
      <c r="AI72" s="366">
        <f>+' Original Budget Template'!AG72</f>
        <v>0</v>
      </c>
      <c r="AJ72" s="366">
        <f>+' Original Budget Template'!AH72</f>
        <v>0</v>
      </c>
      <c r="AK72" s="366">
        <f>+' Original Budget Template'!AI72</f>
        <v>0</v>
      </c>
      <c r="AL72" s="684">
        <f>+' Original Budget Template'!AJ72</f>
        <v>0</v>
      </c>
      <c r="AM72" s="684">
        <f>SUM(AH72:AK72)</f>
        <v>0</v>
      </c>
      <c r="AN72" s="469"/>
      <c r="AO72" s="469"/>
      <c r="AP72" s="914"/>
    </row>
    <row r="73" spans="1:42" hidden="1" outlineLevel="1" x14ac:dyDescent="0.2">
      <c r="A73" s="913">
        <f>' Original Budget Template'!A73</f>
        <v>9.3000000000000007</v>
      </c>
      <c r="B73" s="4"/>
      <c r="C73" s="11" t="str">
        <f>' Original Budget Template'!C73</f>
        <v>Description - suboutputs/tasks/expense type</v>
      </c>
      <c r="D73" s="22"/>
      <c r="E73" s="1068"/>
      <c r="F73" s="1034">
        <f>+' Original Budget Template'!F73</f>
        <v>0</v>
      </c>
      <c r="G73" s="1034">
        <f>SUM(K73,O73,S73,AA73,AM73)</f>
        <v>0</v>
      </c>
      <c r="H73" s="439">
        <f>' Original Budget Template'!G73</f>
        <v>0</v>
      </c>
      <c r="I73" s="1035">
        <f>IF(ISERROR(IF($B$69=1,G73/$AA$3,G73/$AA$5)),0,(IF($B$69=1,G73/$AA$3,G73/$AA$5)))</f>
        <v>0</v>
      </c>
      <c r="J73" s="1034">
        <f>+' Original Budget Template'!L73</f>
        <v>0</v>
      </c>
      <c r="K73" s="536">
        <f>+'Progress Report - Yr 1 &amp; 9 mth'!O73</f>
        <v>0</v>
      </c>
      <c r="L73" s="441">
        <f t="shared" si="1"/>
        <v>0</v>
      </c>
      <c r="M73" s="459">
        <f>IF(ISERROR(L73/J73),0,L73/J73)</f>
        <v>0</v>
      </c>
      <c r="N73" s="684">
        <f>+'Progress Financial Report -Yr 2'!N73</f>
        <v>0</v>
      </c>
      <c r="O73" s="174">
        <f>+'Progress Financial Report -Yr 2'!S73</f>
        <v>0</v>
      </c>
      <c r="P73" s="441">
        <f>+O73-N73</f>
        <v>0</v>
      </c>
      <c r="Q73" s="459">
        <f>IF(ISERROR(P73/N73),0,P73/N73)</f>
        <v>0</v>
      </c>
      <c r="R73" s="684">
        <f>+'Progress Financial Report -Yr 3'!R73</f>
        <v>0</v>
      </c>
      <c r="S73" s="174">
        <f>+'Progress Financial Report -Yr 3'!W73</f>
        <v>0</v>
      </c>
      <c r="T73" s="441">
        <f>+S73-R73</f>
        <v>0</v>
      </c>
      <c r="U73" s="459">
        <f>IF(ISERROR(T73/R73),0,T73/R73)</f>
        <v>0</v>
      </c>
      <c r="V73" s="684">
        <f>+'Progress Financial Report -Yr 3'!AI73</f>
        <v>0</v>
      </c>
      <c r="W73" s="440"/>
      <c r="X73" s="440"/>
      <c r="Y73" s="440"/>
      <c r="Z73" s="440"/>
      <c r="AA73" s="1034">
        <f>SUM(W73:Z73)</f>
        <v>0</v>
      </c>
      <c r="AB73" s="441">
        <f>+AA73-V73</f>
        <v>0</v>
      </c>
      <c r="AC73" s="459">
        <f>IF(ISERROR(AB73/V73),0,AB73/V73)</f>
        <v>0</v>
      </c>
      <c r="AD73" s="469"/>
      <c r="AE73" s="469"/>
      <c r="AF73" s="590"/>
      <c r="AG73" s="1157"/>
      <c r="AH73" s="1128">
        <f>+' Original Budget Template'!AF73</f>
        <v>0</v>
      </c>
      <c r="AI73" s="366">
        <f>+' Original Budget Template'!AG73</f>
        <v>0</v>
      </c>
      <c r="AJ73" s="366">
        <f>+' Original Budget Template'!AH73</f>
        <v>0</v>
      </c>
      <c r="AK73" s="366">
        <f>+' Original Budget Template'!AI73</f>
        <v>0</v>
      </c>
      <c r="AL73" s="684">
        <f>+' Original Budget Template'!AJ73</f>
        <v>0</v>
      </c>
      <c r="AM73" s="684">
        <f>SUM(AH73:AK73)</f>
        <v>0</v>
      </c>
      <c r="AN73" s="469"/>
      <c r="AO73" s="469"/>
      <c r="AP73" s="914"/>
    </row>
    <row r="74" spans="1:42" hidden="1" outlineLevel="1" x14ac:dyDescent="0.2">
      <c r="A74" s="913">
        <f>' Original Budget Template'!A74</f>
        <v>9.4</v>
      </c>
      <c r="B74" s="4"/>
      <c r="C74" s="419" t="str">
        <f>' Original Budget Template'!C74</f>
        <v>Description - suboutputs/tasks/expense type</v>
      </c>
      <c r="D74" s="30"/>
      <c r="E74" s="1071"/>
      <c r="F74" s="1034">
        <f>+' Original Budget Template'!F74</f>
        <v>0</v>
      </c>
      <c r="G74" s="1034">
        <f>SUM(K74,O74,S74,AA74,AM74)</f>
        <v>0</v>
      </c>
      <c r="H74" s="439">
        <f>' Original Budget Template'!G74</f>
        <v>0</v>
      </c>
      <c r="I74" s="1035">
        <f>IF(ISERROR(IF($B$69=1,G74/$AA$3,G74/$AA$5)),0,(IF($B$69=1,G74/$AA$3,G74/$AA$5)))</f>
        <v>0</v>
      </c>
      <c r="J74" s="1034">
        <f>+' Original Budget Template'!L74</f>
        <v>0</v>
      </c>
      <c r="K74" s="536">
        <f>+'Progress Report - Yr 1 &amp; 9 mth'!O74</f>
        <v>0</v>
      </c>
      <c r="L74" s="441">
        <f t="shared" si="1"/>
        <v>0</v>
      </c>
      <c r="M74" s="459">
        <f>IF(ISERROR(L74/J74),0,L74/J74)</f>
        <v>0</v>
      </c>
      <c r="N74" s="684">
        <f>+'Progress Financial Report -Yr 2'!N74</f>
        <v>0</v>
      </c>
      <c r="O74" s="174">
        <f>+'Progress Financial Report -Yr 2'!S74</f>
        <v>0</v>
      </c>
      <c r="P74" s="441">
        <f>+O74-N74</f>
        <v>0</v>
      </c>
      <c r="Q74" s="459">
        <f>IF(ISERROR(P74/N74),0,P74/N74)</f>
        <v>0</v>
      </c>
      <c r="R74" s="684">
        <f>+'Progress Financial Report -Yr 3'!R74</f>
        <v>0</v>
      </c>
      <c r="S74" s="174">
        <f>+'Progress Financial Report -Yr 3'!W74</f>
        <v>0</v>
      </c>
      <c r="T74" s="441">
        <f>+S74-R74</f>
        <v>0</v>
      </c>
      <c r="U74" s="459">
        <f>IF(ISERROR(T74/R74),0,T74/R74)</f>
        <v>0</v>
      </c>
      <c r="V74" s="684">
        <f>+'Progress Financial Report -Yr 3'!AI74</f>
        <v>0</v>
      </c>
      <c r="W74" s="440"/>
      <c r="X74" s="440"/>
      <c r="Y74" s="440"/>
      <c r="Z74" s="440"/>
      <c r="AA74" s="1034">
        <f>SUM(W74:Z74)</f>
        <v>0</v>
      </c>
      <c r="AB74" s="441">
        <f>+AA74-V74</f>
        <v>0</v>
      </c>
      <c r="AC74" s="459">
        <f>IF(ISERROR(AB74/V74),0,AB74/V74)</f>
        <v>0</v>
      </c>
      <c r="AD74" s="469"/>
      <c r="AE74" s="469"/>
      <c r="AF74" s="590"/>
      <c r="AG74" s="1157"/>
      <c r="AH74" s="1128">
        <f>+' Original Budget Template'!AF74</f>
        <v>0</v>
      </c>
      <c r="AI74" s="366">
        <f>+' Original Budget Template'!AG74</f>
        <v>0</v>
      </c>
      <c r="AJ74" s="366">
        <f>+' Original Budget Template'!AH74</f>
        <v>0</v>
      </c>
      <c r="AK74" s="366">
        <f>+' Original Budget Template'!AI74</f>
        <v>0</v>
      </c>
      <c r="AL74" s="684">
        <f>+' Original Budget Template'!AJ74</f>
        <v>0</v>
      </c>
      <c r="AM74" s="684">
        <f>SUM(AH74:AK74)</f>
        <v>0</v>
      </c>
      <c r="AN74" s="469"/>
      <c r="AO74" s="469"/>
      <c r="AP74" s="914"/>
    </row>
    <row r="75" spans="1:42" ht="5.25" customHeight="1" collapsed="1" x14ac:dyDescent="0.2">
      <c r="A75" s="913"/>
      <c r="B75" s="4"/>
      <c r="C75" s="11"/>
      <c r="D75" s="22"/>
      <c r="E75" s="1068"/>
      <c r="F75" s="1034"/>
      <c r="G75" s="1034"/>
      <c r="H75" s="439"/>
      <c r="I75" s="1035"/>
      <c r="J75" s="1107"/>
      <c r="K75" s="443"/>
      <c r="L75" s="441" t="s">
        <v>62</v>
      </c>
      <c r="M75" s="458" t="s">
        <v>62</v>
      </c>
      <c r="N75" s="685"/>
      <c r="O75" s="26"/>
      <c r="P75" s="441" t="s">
        <v>62</v>
      </c>
      <c r="Q75" s="458" t="s">
        <v>62</v>
      </c>
      <c r="R75" s="685"/>
      <c r="S75" s="26"/>
      <c r="T75" s="441" t="s">
        <v>62</v>
      </c>
      <c r="U75" s="458" t="s">
        <v>62</v>
      </c>
      <c r="V75" s="685"/>
      <c r="W75" s="443"/>
      <c r="X75" s="443"/>
      <c r="Y75" s="443"/>
      <c r="Z75" s="443"/>
      <c r="AA75" s="1107"/>
      <c r="AB75" s="441" t="s">
        <v>62</v>
      </c>
      <c r="AC75" s="458" t="s">
        <v>62</v>
      </c>
      <c r="AD75" s="469"/>
      <c r="AE75" s="469"/>
      <c r="AF75" s="26"/>
      <c r="AG75" s="916"/>
      <c r="AH75" s="1129"/>
      <c r="AI75" s="39"/>
      <c r="AJ75" s="39"/>
      <c r="AK75" s="39"/>
      <c r="AL75" s="685"/>
      <c r="AM75" s="685"/>
      <c r="AN75" s="469"/>
      <c r="AO75" s="469"/>
      <c r="AP75" s="916"/>
    </row>
    <row r="76" spans="1:42" ht="15.75" customHeight="1" x14ac:dyDescent="0.2">
      <c r="A76" s="920" t="s">
        <v>266</v>
      </c>
      <c r="B76" s="1313"/>
      <c r="C76" s="584" t="s">
        <v>374</v>
      </c>
      <c r="D76" s="22"/>
      <c r="E76" s="1068"/>
      <c r="F76" s="1034"/>
      <c r="G76" s="1034"/>
      <c r="H76" s="439"/>
      <c r="I76" s="1035"/>
      <c r="J76" s="1107"/>
      <c r="K76" s="443"/>
      <c r="L76" s="441"/>
      <c r="M76" s="458"/>
      <c r="N76" s="685"/>
      <c r="O76" s="26"/>
      <c r="P76" s="441"/>
      <c r="Q76" s="458"/>
      <c r="R76" s="685"/>
      <c r="S76" s="26"/>
      <c r="T76" s="441"/>
      <c r="U76" s="458"/>
      <c r="V76" s="685"/>
      <c r="W76" s="443"/>
      <c r="X76" s="443"/>
      <c r="Y76" s="443"/>
      <c r="Z76" s="443"/>
      <c r="AA76" s="1107"/>
      <c r="AB76" s="441"/>
      <c r="AC76" s="458"/>
      <c r="AD76" s="469"/>
      <c r="AE76" s="469"/>
      <c r="AF76" s="26"/>
      <c r="AG76" s="916"/>
      <c r="AH76" s="1129"/>
      <c r="AI76" s="39"/>
      <c r="AJ76" s="39"/>
      <c r="AK76" s="39"/>
      <c r="AL76" s="685"/>
      <c r="AM76" s="685"/>
      <c r="AN76" s="469"/>
      <c r="AO76" s="469"/>
      <c r="AP76" s="916"/>
    </row>
    <row r="77" spans="1:42" x14ac:dyDescent="0.2">
      <c r="A77" s="917" t="str">
        <f>' Original Budget Template'!A77</f>
        <v>A</v>
      </c>
      <c r="B77" s="1311">
        <f>' Original Budget Template'!B77</f>
        <v>1</v>
      </c>
      <c r="C77" s="416" t="str">
        <f>' Original Budget Template'!C77</f>
        <v>Direct Output Support Costs</v>
      </c>
      <c r="D77" s="417">
        <f>' Original Budget Template'!D77</f>
        <v>0</v>
      </c>
      <c r="E77" s="1069">
        <f>' Original Budget Template'!E77</f>
        <v>0</v>
      </c>
      <c r="F77" s="1030">
        <f>SUM(F78:F83)</f>
        <v>0</v>
      </c>
      <c r="G77" s="1030">
        <f>SUM(G78:G83)</f>
        <v>0</v>
      </c>
      <c r="H77" s="434">
        <f>' Original Budget Template'!G77</f>
        <v>0</v>
      </c>
      <c r="I77" s="1031">
        <f>SUM(I78:I83)</f>
        <v>0</v>
      </c>
      <c r="J77" s="1038">
        <f>+' Original Budget Template'!L77</f>
        <v>0</v>
      </c>
      <c r="K77" s="434">
        <f>SUM(K79:K83)</f>
        <v>0</v>
      </c>
      <c r="L77" s="435">
        <f>+K77-J77</f>
        <v>0</v>
      </c>
      <c r="M77" s="457">
        <f>IF(ISERROR(L77/J77),0,L77/J77)</f>
        <v>0</v>
      </c>
      <c r="N77" s="686">
        <f>SUM(N79:N82)</f>
        <v>0</v>
      </c>
      <c r="O77" s="535">
        <f>SUM(O79:O82)</f>
        <v>0</v>
      </c>
      <c r="P77" s="435">
        <f>+O77-N77</f>
        <v>0</v>
      </c>
      <c r="Q77" s="457">
        <f>IF(ISERROR(P77/N77),0,P77/N77)</f>
        <v>0</v>
      </c>
      <c r="R77" s="686">
        <f>SUM(R79:R82)</f>
        <v>0</v>
      </c>
      <c r="S77" s="384">
        <f>SUM(S79:S82)</f>
        <v>0</v>
      </c>
      <c r="T77" s="435">
        <f>+S77-R77</f>
        <v>0</v>
      </c>
      <c r="U77" s="457">
        <f>IF(ISERROR(T77/R77),0,T77/R77)</f>
        <v>0</v>
      </c>
      <c r="V77" s="686">
        <f>SUM(V79:V82)</f>
        <v>0</v>
      </c>
      <c r="W77" s="1030">
        <f>SUM(W79:W83)</f>
        <v>0</v>
      </c>
      <c r="X77" s="1030">
        <f>SUM(X79:X83)</f>
        <v>0</v>
      </c>
      <c r="Y77" s="1030">
        <f>SUM(Y79:Y83)</f>
        <v>0</v>
      </c>
      <c r="Z77" s="1030">
        <f>SUM(Z79:Z83)</f>
        <v>0</v>
      </c>
      <c r="AA77" s="1030">
        <f>SUM(AA79:AA83)</f>
        <v>0</v>
      </c>
      <c r="AB77" s="435">
        <f>+AA77-V77</f>
        <v>0</v>
      </c>
      <c r="AC77" s="457">
        <f>IF(ISERROR(AB77/V77),0,AB77/V77)</f>
        <v>0</v>
      </c>
      <c r="AD77" s="472">
        <f>IF(ISERROR((+$V77+$R77+$N77+$J77)/$F77),0,(+$V77+$R77+$N77+$J77)/$F77)</f>
        <v>0</v>
      </c>
      <c r="AE77" s="472">
        <f>IF(ISERROR((+$AA77+$S77+$O77+$K77)/$G77),0,(+$AA77+$S77+$O77+$K77)/$G77)</f>
        <v>0</v>
      </c>
      <c r="AF77" s="412"/>
      <c r="AG77" s="1156"/>
      <c r="AH77" s="1139">
        <f>SUM(AH79:AH83)</f>
        <v>0</v>
      </c>
      <c r="AI77" s="668">
        <f>SUM(AI79:AI83)</f>
        <v>0</v>
      </c>
      <c r="AJ77" s="668">
        <f>SUM(AJ79:AJ83)</f>
        <v>0</v>
      </c>
      <c r="AK77" s="668">
        <f>SUM(AK79:AK83)</f>
        <v>0</v>
      </c>
      <c r="AL77" s="686">
        <f>+' Original Budget Template'!AJ77</f>
        <v>0</v>
      </c>
      <c r="AM77" s="686">
        <f>SUM(AM79:AM82)</f>
        <v>0</v>
      </c>
      <c r="AN77" s="472">
        <f>IF(ISERROR((+$AL77+$V77+$R77+$N77+$J77)/$F77),0,(+$AL77+$V77+$R77+$N77+$J77)/$F77)</f>
        <v>0</v>
      </c>
      <c r="AO77" s="472">
        <f>IF(ISERROR(($AM77+$AA77+$S77+$O77+$K77)/$G77),0,($AM77+$AA77+$S77+$O77+$K77)/$G77)</f>
        <v>0</v>
      </c>
      <c r="AP77" s="918"/>
    </row>
    <row r="78" spans="1:42" ht="38.25" x14ac:dyDescent="0.2">
      <c r="A78" s="919"/>
      <c r="B78" s="1312"/>
      <c r="C78" s="188" t="str">
        <f>' Original Budget Template'!C78</f>
        <v>Under each sub-output, provide a detailed description of what resources will be used to deliver the outputs:</v>
      </c>
      <c r="D78" s="23"/>
      <c r="E78" s="1070"/>
      <c r="F78" s="1032"/>
      <c r="G78" s="1032"/>
      <c r="H78" s="437"/>
      <c r="I78" s="1033"/>
      <c r="J78" s="1039"/>
      <c r="K78" s="437"/>
      <c r="L78" s="441"/>
      <c r="M78" s="458"/>
      <c r="N78" s="683"/>
      <c r="O78" s="27"/>
      <c r="P78" s="441"/>
      <c r="Q78" s="458"/>
      <c r="R78" s="683"/>
      <c r="S78" s="27"/>
      <c r="T78" s="441"/>
      <c r="U78" s="458"/>
      <c r="V78" s="683"/>
      <c r="W78" s="437"/>
      <c r="X78" s="437"/>
      <c r="Y78" s="437"/>
      <c r="Z78" s="437"/>
      <c r="AA78" s="1032"/>
      <c r="AB78" s="441"/>
      <c r="AC78" s="458"/>
      <c r="AD78" s="469"/>
      <c r="AE78" s="469"/>
      <c r="AF78" s="414"/>
      <c r="AG78" s="1155"/>
      <c r="AH78" s="1127"/>
      <c r="AI78" s="62"/>
      <c r="AJ78" s="62"/>
      <c r="AK78" s="62"/>
      <c r="AL78" s="683"/>
      <c r="AM78" s="683"/>
      <c r="AN78" s="469"/>
      <c r="AO78" s="469"/>
      <c r="AP78" s="912"/>
    </row>
    <row r="79" spans="1:42" x14ac:dyDescent="0.2">
      <c r="A79" s="913" t="str">
        <f>' Original Budget Template'!A79</f>
        <v>A.1</v>
      </c>
      <c r="B79" s="4"/>
      <c r="C79" s="11" t="str">
        <f>' Original Budget Template'!C79</f>
        <v>Description - suboutputs/tasks/expense type</v>
      </c>
      <c r="D79" s="22"/>
      <c r="E79" s="1068"/>
      <c r="F79" s="1034">
        <f>+' Original Budget Template'!F79</f>
        <v>0</v>
      </c>
      <c r="G79" s="1034">
        <f>SUM(K79,O79,S79,AA79,AM79)</f>
        <v>0</v>
      </c>
      <c r="H79" s="439">
        <f>' Original Budget Template'!G79</f>
        <v>0</v>
      </c>
      <c r="I79" s="1035">
        <f>IF(ISERROR(IF($B$77=1,G79/$AA$3,G79/$AA$5)),0,(IF($B$77=1,G79/$AA$3,G79/$AA$5)))</f>
        <v>0</v>
      </c>
      <c r="J79" s="1034">
        <f>+' Original Budget Template'!L79</f>
        <v>0</v>
      </c>
      <c r="K79" s="536">
        <f>+'Progress Report - Yr 1 &amp; 9 mth'!O79</f>
        <v>0</v>
      </c>
      <c r="L79" s="441">
        <f t="shared" si="1"/>
        <v>0</v>
      </c>
      <c r="M79" s="459">
        <f>IF(ISERROR(L79/J79),0,L79/J79)</f>
        <v>0</v>
      </c>
      <c r="N79" s="684">
        <f>+'Progress Financial Report -Yr 2'!N79</f>
        <v>0</v>
      </c>
      <c r="O79" s="174">
        <f>+'Progress Financial Report -Yr 2'!S79</f>
        <v>0</v>
      </c>
      <c r="P79" s="441">
        <f>+O79-N79</f>
        <v>0</v>
      </c>
      <c r="Q79" s="459">
        <f>IF(ISERROR(P79/N79),0,P79/N79)</f>
        <v>0</v>
      </c>
      <c r="R79" s="684">
        <f>+'Progress Financial Report -Yr 3'!R79</f>
        <v>0</v>
      </c>
      <c r="S79" s="174">
        <f>+'Progress Financial Report -Yr 3'!W79</f>
        <v>0</v>
      </c>
      <c r="T79" s="441">
        <f>+S79-R79</f>
        <v>0</v>
      </c>
      <c r="U79" s="459">
        <f>IF(ISERROR(T79/R79),0,T79/R79)</f>
        <v>0</v>
      </c>
      <c r="V79" s="684">
        <f>+'Progress Financial Report -Yr 3'!AI79</f>
        <v>0</v>
      </c>
      <c r="W79" s="440"/>
      <c r="X79" s="440"/>
      <c r="Y79" s="440"/>
      <c r="Z79" s="440"/>
      <c r="AA79" s="1034">
        <f>SUM(W79:Z79)</f>
        <v>0</v>
      </c>
      <c r="AB79" s="441">
        <f>+AA79-V79</f>
        <v>0</v>
      </c>
      <c r="AC79" s="459">
        <f>IF(ISERROR(AB79/V79),0,AB79/V79)</f>
        <v>0</v>
      </c>
      <c r="AD79" s="469"/>
      <c r="AE79" s="469"/>
      <c r="AF79" s="590"/>
      <c r="AG79" s="1157"/>
      <c r="AH79" s="1128">
        <f>+' Original Budget Template'!AF79</f>
        <v>0</v>
      </c>
      <c r="AI79" s="366">
        <f>+' Original Budget Template'!AG79</f>
        <v>0</v>
      </c>
      <c r="AJ79" s="366">
        <f>+' Original Budget Template'!AH79</f>
        <v>0</v>
      </c>
      <c r="AK79" s="366">
        <f>+' Original Budget Template'!AI79</f>
        <v>0</v>
      </c>
      <c r="AL79" s="684">
        <f>+' Original Budget Template'!AJ79</f>
        <v>0</v>
      </c>
      <c r="AM79" s="684">
        <f>SUM(AH79:AK79)</f>
        <v>0</v>
      </c>
      <c r="AN79" s="469"/>
      <c r="AO79" s="469"/>
      <c r="AP79" s="914"/>
    </row>
    <row r="80" spans="1:42" x14ac:dyDescent="0.2">
      <c r="A80" s="913" t="str">
        <f>' Original Budget Template'!A80</f>
        <v>A.2</v>
      </c>
      <c r="B80" s="4"/>
      <c r="C80" s="11" t="str">
        <f>' Original Budget Template'!C80</f>
        <v>Description - suboutputs/tasks/expense type</v>
      </c>
      <c r="D80" s="22"/>
      <c r="E80" s="1068"/>
      <c r="F80" s="1034">
        <f>+' Original Budget Template'!F80</f>
        <v>0</v>
      </c>
      <c r="G80" s="1034">
        <f>SUM(K80,O80,S80,AA80,AM80)</f>
        <v>0</v>
      </c>
      <c r="H80" s="439">
        <f>' Original Budget Template'!G80</f>
        <v>0</v>
      </c>
      <c r="I80" s="1035">
        <f>IF(ISERROR(IF($B$77=1,G80/$AA$3,G80/$AA$5)),0,(IF($B$77=1,G80/$AA$3,G80/$AA$5)))</f>
        <v>0</v>
      </c>
      <c r="J80" s="1034">
        <f>+' Original Budget Template'!L80</f>
        <v>0</v>
      </c>
      <c r="K80" s="536">
        <f>+'Progress Report - Yr 1 &amp; 9 mth'!O80</f>
        <v>0</v>
      </c>
      <c r="L80" s="441">
        <f t="shared" si="1"/>
        <v>0</v>
      </c>
      <c r="M80" s="459">
        <f>IF(ISERROR(L80/J80),0,L80/J80)</f>
        <v>0</v>
      </c>
      <c r="N80" s="684">
        <f>+'Progress Financial Report -Yr 2'!N80</f>
        <v>0</v>
      </c>
      <c r="O80" s="174">
        <f>+'Progress Financial Report -Yr 2'!S80</f>
        <v>0</v>
      </c>
      <c r="P80" s="441">
        <f>+O80-N80</f>
        <v>0</v>
      </c>
      <c r="Q80" s="459">
        <f>IF(ISERROR(P80/N80),0,P80/N80)</f>
        <v>0</v>
      </c>
      <c r="R80" s="684">
        <f>+'Progress Financial Report -Yr 3'!R80</f>
        <v>0</v>
      </c>
      <c r="S80" s="174">
        <f>+'Progress Financial Report -Yr 3'!W80</f>
        <v>0</v>
      </c>
      <c r="T80" s="441">
        <f>+S80-R80</f>
        <v>0</v>
      </c>
      <c r="U80" s="459">
        <f>IF(ISERROR(T80/R80),0,T80/R80)</f>
        <v>0</v>
      </c>
      <c r="V80" s="684">
        <f>+'Progress Financial Report -Yr 3'!AI80</f>
        <v>0</v>
      </c>
      <c r="W80" s="440"/>
      <c r="X80" s="440"/>
      <c r="Y80" s="440"/>
      <c r="Z80" s="440"/>
      <c r="AA80" s="1034">
        <f>SUM(W80:Z80)</f>
        <v>0</v>
      </c>
      <c r="AB80" s="441">
        <f>+AA80-V80</f>
        <v>0</v>
      </c>
      <c r="AC80" s="459">
        <f>IF(ISERROR(AB80/V80),0,AB80/V80)</f>
        <v>0</v>
      </c>
      <c r="AD80" s="469"/>
      <c r="AE80" s="469"/>
      <c r="AF80" s="590"/>
      <c r="AG80" s="1157"/>
      <c r="AH80" s="1128">
        <f>+' Original Budget Template'!AF80</f>
        <v>0</v>
      </c>
      <c r="AI80" s="366">
        <f>+' Original Budget Template'!AG80</f>
        <v>0</v>
      </c>
      <c r="AJ80" s="366">
        <f>+' Original Budget Template'!AH80</f>
        <v>0</v>
      </c>
      <c r="AK80" s="366">
        <f>+' Original Budget Template'!AI80</f>
        <v>0</v>
      </c>
      <c r="AL80" s="684">
        <f>+' Original Budget Template'!AJ80</f>
        <v>0</v>
      </c>
      <c r="AM80" s="684">
        <f>SUM(AH80:AK80)</f>
        <v>0</v>
      </c>
      <c r="AN80" s="469"/>
      <c r="AO80" s="469"/>
      <c r="AP80" s="914"/>
    </row>
    <row r="81" spans="1:42" x14ac:dyDescent="0.2">
      <c r="A81" s="913" t="str">
        <f>' Original Budget Template'!A81</f>
        <v>A.3</v>
      </c>
      <c r="B81" s="4"/>
      <c r="C81" s="11" t="str">
        <f>' Original Budget Template'!C81</f>
        <v>Description - suboutputs/tasks/expense type</v>
      </c>
      <c r="D81" s="22"/>
      <c r="E81" s="1068"/>
      <c r="F81" s="1034">
        <f>+' Original Budget Template'!F81</f>
        <v>0</v>
      </c>
      <c r="G81" s="1034">
        <f>SUM(K81,O81,S81,AA81,AM81)</f>
        <v>0</v>
      </c>
      <c r="H81" s="439">
        <f>' Original Budget Template'!G81</f>
        <v>0</v>
      </c>
      <c r="I81" s="1035">
        <f>IF(ISERROR(IF($B$77=1,G81/$AA$3,G81/$AA$5)),0,(IF($B$77=1,G81/$AA$3,G81/$AA$5)))</f>
        <v>0</v>
      </c>
      <c r="J81" s="1034">
        <f>+' Original Budget Template'!L81</f>
        <v>0</v>
      </c>
      <c r="K81" s="536">
        <f>+'Progress Report - Yr 1 &amp; 9 mth'!O81</f>
        <v>0</v>
      </c>
      <c r="L81" s="441">
        <f t="shared" si="1"/>
        <v>0</v>
      </c>
      <c r="M81" s="459">
        <f>IF(ISERROR(L81/J81),0,L81/J81)</f>
        <v>0</v>
      </c>
      <c r="N81" s="684">
        <f>+'Progress Financial Report -Yr 2'!N81</f>
        <v>0</v>
      </c>
      <c r="O81" s="174">
        <f>+'Progress Financial Report -Yr 2'!S81</f>
        <v>0</v>
      </c>
      <c r="P81" s="441">
        <f>+O81-N81</f>
        <v>0</v>
      </c>
      <c r="Q81" s="459">
        <f>IF(ISERROR(P81/N81),0,P81/N81)</f>
        <v>0</v>
      </c>
      <c r="R81" s="684">
        <f>+'Progress Financial Report -Yr 3'!R81</f>
        <v>0</v>
      </c>
      <c r="S81" s="174">
        <f>+'Progress Financial Report -Yr 3'!W81</f>
        <v>0</v>
      </c>
      <c r="T81" s="441">
        <f>+S81-R81</f>
        <v>0</v>
      </c>
      <c r="U81" s="459">
        <f>IF(ISERROR(T81/R81),0,T81/R81)</f>
        <v>0</v>
      </c>
      <c r="V81" s="684">
        <f>+'Progress Financial Report -Yr 3'!AI81</f>
        <v>0</v>
      </c>
      <c r="W81" s="440"/>
      <c r="X81" s="440"/>
      <c r="Y81" s="440"/>
      <c r="Z81" s="440"/>
      <c r="AA81" s="1034">
        <f>SUM(W81:Z81)</f>
        <v>0</v>
      </c>
      <c r="AB81" s="441">
        <f>+AA81-V81</f>
        <v>0</v>
      </c>
      <c r="AC81" s="459">
        <f>IF(ISERROR(AB81/V81),0,AB81/V81)</f>
        <v>0</v>
      </c>
      <c r="AD81" s="469"/>
      <c r="AE81" s="469"/>
      <c r="AF81" s="590"/>
      <c r="AG81" s="1157"/>
      <c r="AH81" s="1128">
        <f>+' Original Budget Template'!AF81</f>
        <v>0</v>
      </c>
      <c r="AI81" s="366">
        <f>+' Original Budget Template'!AG81</f>
        <v>0</v>
      </c>
      <c r="AJ81" s="366">
        <f>+' Original Budget Template'!AH81</f>
        <v>0</v>
      </c>
      <c r="AK81" s="366">
        <f>+' Original Budget Template'!AI81</f>
        <v>0</v>
      </c>
      <c r="AL81" s="684">
        <f>+' Original Budget Template'!AJ81</f>
        <v>0</v>
      </c>
      <c r="AM81" s="684">
        <f>SUM(AH81:AK81)</f>
        <v>0</v>
      </c>
      <c r="AN81" s="469"/>
      <c r="AO81" s="469"/>
      <c r="AP81" s="914"/>
    </row>
    <row r="82" spans="1:42" x14ac:dyDescent="0.2">
      <c r="A82" s="913" t="str">
        <f>' Original Budget Template'!A82</f>
        <v>A.4</v>
      </c>
      <c r="B82" s="4"/>
      <c r="C82" s="419" t="str">
        <f>' Original Budget Template'!C82</f>
        <v>Description - suboutputs/tasks/expense type</v>
      </c>
      <c r="D82" s="30"/>
      <c r="E82" s="1071"/>
      <c r="F82" s="1034">
        <f>+' Original Budget Template'!F82</f>
        <v>0</v>
      </c>
      <c r="G82" s="1034">
        <f>SUM(K82,O82,S82,AA82,AM82)</f>
        <v>0</v>
      </c>
      <c r="H82" s="439">
        <f>' Original Budget Template'!G82</f>
        <v>0</v>
      </c>
      <c r="I82" s="1035">
        <f>IF(ISERROR(IF($B$77=1,G82/$AA$3,G82/$AA$5)),0,(IF($B$77=1,G82/$AA$3,G82/$AA$5)))</f>
        <v>0</v>
      </c>
      <c r="J82" s="1034">
        <f>+' Original Budget Template'!L82</f>
        <v>0</v>
      </c>
      <c r="K82" s="536">
        <f>+'Progress Report - Yr 1 &amp; 9 mth'!O82</f>
        <v>0</v>
      </c>
      <c r="L82" s="441">
        <f t="shared" si="1"/>
        <v>0</v>
      </c>
      <c r="M82" s="459">
        <f>IF(ISERROR(L82/J82),0,L82/J82)</f>
        <v>0</v>
      </c>
      <c r="N82" s="684">
        <f>+'Progress Financial Report -Yr 2'!N82</f>
        <v>0</v>
      </c>
      <c r="O82" s="174">
        <f>+'Progress Financial Report -Yr 2'!S82</f>
        <v>0</v>
      </c>
      <c r="P82" s="441">
        <f>+O82-N82</f>
        <v>0</v>
      </c>
      <c r="Q82" s="459">
        <f>IF(ISERROR(P82/N82),0,P82/N82)</f>
        <v>0</v>
      </c>
      <c r="R82" s="684">
        <f>+'Progress Financial Report -Yr 3'!R82</f>
        <v>0</v>
      </c>
      <c r="S82" s="174">
        <f>+'Progress Financial Report -Yr 3'!W82</f>
        <v>0</v>
      </c>
      <c r="T82" s="441">
        <f>+S82-R82</f>
        <v>0</v>
      </c>
      <c r="U82" s="459">
        <f>IF(ISERROR(T82/R82),0,T82/R82)</f>
        <v>0</v>
      </c>
      <c r="V82" s="684">
        <f>+'Progress Financial Report -Yr 3'!AI82</f>
        <v>0</v>
      </c>
      <c r="W82" s="440"/>
      <c r="X82" s="440"/>
      <c r="Y82" s="440"/>
      <c r="Z82" s="440"/>
      <c r="AA82" s="1034">
        <f>SUM(W82:Z82)</f>
        <v>0</v>
      </c>
      <c r="AB82" s="441">
        <f>+AA82-V82</f>
        <v>0</v>
      </c>
      <c r="AC82" s="459">
        <f>IF(ISERROR(AB82/V82),0,AB82/V82)</f>
        <v>0</v>
      </c>
      <c r="AD82" s="469"/>
      <c r="AE82" s="469"/>
      <c r="AF82" s="590"/>
      <c r="AG82" s="1157"/>
      <c r="AH82" s="1128">
        <f>+' Original Budget Template'!AF82</f>
        <v>0</v>
      </c>
      <c r="AI82" s="366">
        <f>+' Original Budget Template'!AG82</f>
        <v>0</v>
      </c>
      <c r="AJ82" s="366">
        <f>+' Original Budget Template'!AH82</f>
        <v>0</v>
      </c>
      <c r="AK82" s="366">
        <f>+' Original Budget Template'!AI82</f>
        <v>0</v>
      </c>
      <c r="AL82" s="684">
        <f>+' Original Budget Template'!AJ82</f>
        <v>0</v>
      </c>
      <c r="AM82" s="684">
        <f>SUM(AH82:AK82)</f>
        <v>0</v>
      </c>
      <c r="AN82" s="469"/>
      <c r="AO82" s="469"/>
      <c r="AP82" s="914"/>
    </row>
    <row r="83" spans="1:42" ht="15" customHeight="1" thickBot="1" x14ac:dyDescent="0.25">
      <c r="A83" s="913"/>
      <c r="B83" s="4"/>
      <c r="C83" s="11"/>
      <c r="D83" s="22"/>
      <c r="E83" s="1068"/>
      <c r="F83" s="1034"/>
      <c r="G83" s="1034"/>
      <c r="H83" s="439"/>
      <c r="I83" s="1035"/>
      <c r="J83" s="1107"/>
      <c r="K83" s="443"/>
      <c r="L83" s="441" t="s">
        <v>62</v>
      </c>
      <c r="M83" s="77" t="s">
        <v>62</v>
      </c>
      <c r="N83" s="685"/>
      <c r="O83" s="26"/>
      <c r="P83" s="441" t="s">
        <v>62</v>
      </c>
      <c r="Q83" s="77" t="s">
        <v>62</v>
      </c>
      <c r="R83" s="685"/>
      <c r="S83" s="26"/>
      <c r="T83" s="441" t="s">
        <v>62</v>
      </c>
      <c r="U83" s="77" t="s">
        <v>62</v>
      </c>
      <c r="V83" s="685"/>
      <c r="W83" s="443"/>
      <c r="X83" s="443"/>
      <c r="Y83" s="443"/>
      <c r="Z83" s="443"/>
      <c r="AA83" s="1107"/>
      <c r="AB83" s="441" t="s">
        <v>62</v>
      </c>
      <c r="AC83" s="77" t="s">
        <v>62</v>
      </c>
      <c r="AD83" s="469"/>
      <c r="AE83" s="469"/>
      <c r="AF83" s="26"/>
      <c r="AG83" s="916"/>
      <c r="AH83" s="1129"/>
      <c r="AI83" s="39"/>
      <c r="AJ83" s="39"/>
      <c r="AK83" s="39"/>
      <c r="AL83" s="685"/>
      <c r="AM83" s="685"/>
      <c r="AN83" s="469"/>
      <c r="AO83" s="469"/>
      <c r="AP83" s="916"/>
    </row>
    <row r="84" spans="1:42" ht="16.149999999999999" customHeight="1" thickTop="1" thickBot="1" x14ac:dyDescent="0.25">
      <c r="A84" s="894"/>
      <c r="B84" s="1296">
        <f>' Original Budget Template'!B84</f>
        <v>1</v>
      </c>
      <c r="C84" s="1321" t="s">
        <v>357</v>
      </c>
      <c r="D84" s="267"/>
      <c r="E84" s="1072"/>
      <c r="F84" s="1040">
        <f>+' Original Budget Template'!F84</f>
        <v>0</v>
      </c>
      <c r="G84" s="1040">
        <f>+' Original Budget Template'!G84</f>
        <v>0</v>
      </c>
      <c r="H84" s="445">
        <f>' Original Budget Template'!G84</f>
        <v>0</v>
      </c>
      <c r="I84" s="1041">
        <f>SUMIF($B$12:$B$83,$B84,I$12:I$83)</f>
        <v>0</v>
      </c>
      <c r="J84" s="1040">
        <f>+' Original Budget Template'!L84</f>
        <v>0</v>
      </c>
      <c r="K84" s="444">
        <f>+'Progress Report - Yr 1 &amp; 9 mth'!O84</f>
        <v>0</v>
      </c>
      <c r="L84" s="444"/>
      <c r="M84" s="456"/>
      <c r="N84" s="444">
        <f>+'Progress Financial Report -Yr 2'!N84</f>
        <v>0</v>
      </c>
      <c r="O84" s="444">
        <f>+'Progress Financial Report -Yr 2'!S84</f>
        <v>0</v>
      </c>
      <c r="P84" s="444"/>
      <c r="Q84" s="456"/>
      <c r="R84" s="444">
        <f>+'Progress Financial Report -Yr 3'!R84</f>
        <v>0</v>
      </c>
      <c r="S84" s="444">
        <f>+'Progress Financial Report -Yr 3'!W84</f>
        <v>0</v>
      </c>
      <c r="T84" s="444"/>
      <c r="U84" s="456"/>
      <c r="V84" s="444">
        <f>+'Progress Financial Report -Yr 3'!AI84</f>
        <v>0</v>
      </c>
      <c r="W84" s="1040">
        <f t="shared" ref="W84:AA85" si="2">SUMIF($B$12:$B$83,$B84,W$12:W$83)</f>
        <v>0</v>
      </c>
      <c r="X84" s="1040">
        <f t="shared" si="2"/>
        <v>0</v>
      </c>
      <c r="Y84" s="1040">
        <f t="shared" si="2"/>
        <v>0</v>
      </c>
      <c r="Z84" s="1040">
        <f t="shared" si="2"/>
        <v>0</v>
      </c>
      <c r="AA84" s="1040">
        <f t="shared" si="2"/>
        <v>0</v>
      </c>
      <c r="AB84" s="444"/>
      <c r="AC84" s="456"/>
      <c r="AD84" s="425"/>
      <c r="AE84" s="425"/>
      <c r="AF84" s="425"/>
      <c r="AG84" s="921"/>
      <c r="AH84" s="1131">
        <f t="shared" ref="AH84:AM85" si="3">SUMIF($B$12:$B$83,$B84,AH$12:AH$83)</f>
        <v>0</v>
      </c>
      <c r="AI84" s="631">
        <f t="shared" si="3"/>
        <v>0</v>
      </c>
      <c r="AJ84" s="631">
        <f t="shared" si="3"/>
        <v>0</v>
      </c>
      <c r="AK84" s="632">
        <f t="shared" si="3"/>
        <v>0</v>
      </c>
      <c r="AL84" s="444">
        <f>+' Original Budget Template'!AJ84</f>
        <v>0</v>
      </c>
      <c r="AM84" s="444">
        <f t="shared" si="3"/>
        <v>0</v>
      </c>
      <c r="AN84" s="425"/>
      <c r="AO84" s="425"/>
      <c r="AP84" s="921"/>
    </row>
    <row r="85" spans="1:42" ht="16.149999999999999" customHeight="1" thickTop="1" thickBot="1" x14ac:dyDescent="0.25">
      <c r="A85" s="894"/>
      <c r="B85" s="1296">
        <f>' Original Budget Template'!B85</f>
        <v>2</v>
      </c>
      <c r="C85" s="1321" t="s">
        <v>358</v>
      </c>
      <c r="D85" s="267"/>
      <c r="E85" s="1072"/>
      <c r="F85" s="1040">
        <f>+' Original Budget Template'!F85</f>
        <v>0</v>
      </c>
      <c r="G85" s="1040">
        <f>+' Original Budget Template'!G85</f>
        <v>0</v>
      </c>
      <c r="H85" s="445">
        <f>' Original Budget Template'!G85</f>
        <v>0</v>
      </c>
      <c r="I85" s="1041">
        <f>SUMIF($B$12:$B$83,$B85,I$12:I$83)</f>
        <v>0</v>
      </c>
      <c r="J85" s="1040">
        <f>+' Original Budget Template'!L85</f>
        <v>0</v>
      </c>
      <c r="K85" s="444">
        <f>+'Progress Report - Yr 1 &amp; 9 mth'!O85</f>
        <v>0</v>
      </c>
      <c r="L85" s="444"/>
      <c r="M85" s="456"/>
      <c r="N85" s="444">
        <f>+'Progress Financial Report -Yr 2'!N85</f>
        <v>0</v>
      </c>
      <c r="O85" s="444">
        <f>+'Progress Financial Report -Yr 2'!S85</f>
        <v>0</v>
      </c>
      <c r="P85" s="444"/>
      <c r="Q85" s="456"/>
      <c r="R85" s="444">
        <f>+'Progress Financial Report -Yr 3'!R85</f>
        <v>0</v>
      </c>
      <c r="S85" s="444">
        <f>+'Progress Financial Report -Yr 3'!W85</f>
        <v>0</v>
      </c>
      <c r="T85" s="444"/>
      <c r="U85" s="456"/>
      <c r="V85" s="444">
        <f>+'Progress Financial Report -Yr 3'!AI85</f>
        <v>0</v>
      </c>
      <c r="W85" s="1040">
        <f t="shared" si="2"/>
        <v>0</v>
      </c>
      <c r="X85" s="1040">
        <f t="shared" si="2"/>
        <v>0</v>
      </c>
      <c r="Y85" s="1040">
        <f t="shared" si="2"/>
        <v>0</v>
      </c>
      <c r="Z85" s="1040">
        <f t="shared" si="2"/>
        <v>0</v>
      </c>
      <c r="AA85" s="1040">
        <f t="shared" si="2"/>
        <v>0</v>
      </c>
      <c r="AB85" s="444"/>
      <c r="AC85" s="456"/>
      <c r="AD85" s="425"/>
      <c r="AE85" s="425"/>
      <c r="AF85" s="425"/>
      <c r="AG85" s="921"/>
      <c r="AH85" s="1131">
        <f t="shared" si="3"/>
        <v>0</v>
      </c>
      <c r="AI85" s="631">
        <f t="shared" si="3"/>
        <v>0</v>
      </c>
      <c r="AJ85" s="631">
        <f t="shared" si="3"/>
        <v>0</v>
      </c>
      <c r="AK85" s="632">
        <f t="shared" si="3"/>
        <v>0</v>
      </c>
      <c r="AL85" s="444">
        <f>+' Original Budget Template'!AJ85</f>
        <v>0</v>
      </c>
      <c r="AM85" s="444">
        <f t="shared" si="3"/>
        <v>0</v>
      </c>
      <c r="AN85" s="425"/>
      <c r="AO85" s="425"/>
      <c r="AP85" s="921"/>
    </row>
    <row r="86" spans="1:42" ht="30" thickTop="1" thickBot="1" x14ac:dyDescent="0.25">
      <c r="A86" s="1346"/>
      <c r="B86" s="1348"/>
      <c r="C86" s="1257" t="s">
        <v>152</v>
      </c>
      <c r="D86" s="268"/>
      <c r="E86" s="1073"/>
      <c r="F86" s="1275"/>
      <c r="G86" s="1275"/>
      <c r="H86" s="446">
        <f>' Original Budget Template'!G86</f>
        <v>0</v>
      </c>
      <c r="I86" s="1276">
        <f>SUM(I13,I20,I27,I34,I41,I48,I55,I62,I69,I77)</f>
        <v>0</v>
      </c>
      <c r="J86" s="1042">
        <f>+' Original Budget Template'!L86</f>
        <v>0</v>
      </c>
      <c r="K86" s="446">
        <f>+'Progress Report - Yr 1 &amp; 9 mth'!O86</f>
        <v>0</v>
      </c>
      <c r="L86" s="446"/>
      <c r="M86" s="426"/>
      <c r="N86" s="446">
        <f>+'Progress Financial Report -Yr 2'!N86</f>
        <v>0</v>
      </c>
      <c r="O86" s="446">
        <f>+'Progress Financial Report -Yr 2'!S86</f>
        <v>0</v>
      </c>
      <c r="P86" s="446"/>
      <c r="Q86" s="426"/>
      <c r="R86" s="446">
        <f>+'Progress Financial Report -Yr 3'!R86</f>
        <v>0</v>
      </c>
      <c r="S86" s="446">
        <f>+'Progress Financial Report -Yr 3'!W86</f>
        <v>0</v>
      </c>
      <c r="T86" s="446"/>
      <c r="U86" s="426"/>
      <c r="V86" s="446">
        <f>+'Progress Financial Report -Yr 3'!AI86</f>
        <v>0</v>
      </c>
      <c r="W86" s="1277"/>
      <c r="X86" s="1277"/>
      <c r="Y86" s="1277"/>
      <c r="Z86" s="1277"/>
      <c r="AA86" s="814"/>
      <c r="AB86" s="446"/>
      <c r="AC86" s="426"/>
      <c r="AD86" s="426"/>
      <c r="AE86" s="426"/>
      <c r="AF86" s="426"/>
      <c r="AG86" s="922"/>
      <c r="AH86" s="1132">
        <f t="shared" ref="AH86:AM86" si="4">IF(ISERROR(AH84/$AA$3),0,AH84/$AA$3)+IF(ISERROR(AH85/$AA$5),0,AH85/$AA$5)</f>
        <v>0</v>
      </c>
      <c r="AI86" s="634">
        <f t="shared" si="4"/>
        <v>0</v>
      </c>
      <c r="AJ86" s="634">
        <f t="shared" si="4"/>
        <v>0</v>
      </c>
      <c r="AK86" s="635">
        <f t="shared" si="4"/>
        <v>0</v>
      </c>
      <c r="AL86" s="446">
        <f>+' Original Budget Template'!AJ86</f>
        <v>0</v>
      </c>
      <c r="AM86" s="446">
        <f t="shared" si="4"/>
        <v>0</v>
      </c>
      <c r="AN86" s="426"/>
      <c r="AO86" s="426"/>
      <c r="AP86" s="922"/>
    </row>
    <row r="87" spans="1:42" ht="5.25" customHeight="1" thickTop="1" x14ac:dyDescent="0.2">
      <c r="A87" s="220"/>
      <c r="B87" s="1297"/>
      <c r="C87" s="225"/>
      <c r="D87" s="244"/>
      <c r="E87" s="1074"/>
      <c r="F87" s="1043"/>
      <c r="G87" s="1043"/>
      <c r="H87" s="447"/>
      <c r="I87" s="1044"/>
      <c r="J87" s="1108"/>
      <c r="K87" s="448"/>
      <c r="L87" s="449"/>
      <c r="M87" s="420"/>
      <c r="N87" s="403"/>
      <c r="O87" s="50"/>
      <c r="P87" s="449"/>
      <c r="Q87" s="420"/>
      <c r="R87" s="403"/>
      <c r="S87" s="50"/>
      <c r="T87" s="449"/>
      <c r="U87" s="420"/>
      <c r="V87" s="403"/>
      <c r="W87" s="1266"/>
      <c r="X87" s="1266"/>
      <c r="Y87" s="1266"/>
      <c r="Z87" s="1266"/>
      <c r="AA87" s="448"/>
      <c r="AB87" s="449"/>
      <c r="AC87" s="420"/>
      <c r="AD87" s="470"/>
      <c r="AE87" s="476"/>
      <c r="AF87" s="403"/>
      <c r="AG87" s="923"/>
      <c r="AH87" s="1133"/>
      <c r="AI87" s="637"/>
      <c r="AJ87" s="637"/>
      <c r="AK87" s="638"/>
      <c r="AL87" s="403"/>
      <c r="AM87" s="50"/>
      <c r="AN87" s="470"/>
      <c r="AO87" s="476"/>
      <c r="AP87" s="923"/>
    </row>
    <row r="88" spans="1:42" ht="15" customHeight="1" x14ac:dyDescent="0.2">
      <c r="A88" s="587" t="s">
        <v>267</v>
      </c>
      <c r="B88" s="1314"/>
      <c r="C88" s="588" t="s">
        <v>268</v>
      </c>
      <c r="D88" s="199"/>
      <c r="E88" s="1075"/>
      <c r="F88" s="1043"/>
      <c r="G88" s="1043"/>
      <c r="H88" s="447"/>
      <c r="I88" s="1044"/>
      <c r="J88" s="1108"/>
      <c r="K88" s="245" t="s">
        <v>162</v>
      </c>
      <c r="L88" s="449"/>
      <c r="M88" s="420"/>
      <c r="N88" s="245" t="s">
        <v>162</v>
      </c>
      <c r="O88" s="245" t="s">
        <v>162</v>
      </c>
      <c r="P88" s="449"/>
      <c r="Q88" s="420"/>
      <c r="R88" s="245" t="s">
        <v>162</v>
      </c>
      <c r="S88" s="245" t="s">
        <v>162</v>
      </c>
      <c r="T88" s="449"/>
      <c r="U88" s="420"/>
      <c r="V88" s="245" t="s">
        <v>162</v>
      </c>
      <c r="W88" s="452"/>
      <c r="X88" s="452"/>
      <c r="Y88" s="452"/>
      <c r="Z88" s="452"/>
      <c r="AA88" s="245" t="s">
        <v>162</v>
      </c>
      <c r="AB88" s="449"/>
      <c r="AC88" s="420"/>
      <c r="AD88" s="470"/>
      <c r="AE88" s="476"/>
      <c r="AF88" s="403"/>
      <c r="AG88" s="923"/>
      <c r="AH88" s="1134" t="s">
        <v>162</v>
      </c>
      <c r="AI88" s="640" t="s">
        <v>162</v>
      </c>
      <c r="AJ88" s="640" t="s">
        <v>162</v>
      </c>
      <c r="AK88" s="641" t="s">
        <v>162</v>
      </c>
      <c r="AL88" s="245" t="s">
        <v>162</v>
      </c>
      <c r="AM88" s="245" t="s">
        <v>162</v>
      </c>
      <c r="AN88" s="470"/>
      <c r="AO88" s="476"/>
      <c r="AP88" s="923"/>
    </row>
    <row r="89" spans="1:42" x14ac:dyDescent="0.2">
      <c r="A89" s="338" t="str">
        <f>' Original Budget Template'!A89</f>
        <v>B</v>
      </c>
      <c r="B89" s="1311">
        <f>' Original Budget Template'!B89</f>
        <v>1</v>
      </c>
      <c r="C89" s="428" t="str">
        <f>' Original Budget Template'!C89</f>
        <v>Indirect management costs in country (FXD)</v>
      </c>
      <c r="D89" s="429">
        <f>' Original Budget Template'!D89</f>
        <v>0</v>
      </c>
      <c r="E89" s="1076">
        <f>' Original Budget Template'!E89</f>
        <v>0</v>
      </c>
      <c r="F89" s="1030">
        <f>SUM(F90:F95)</f>
        <v>0</v>
      </c>
      <c r="G89" s="1030">
        <f>SUM(G90:G95)</f>
        <v>0</v>
      </c>
      <c r="H89" s="434">
        <f>' Original Budget Template'!G89</f>
        <v>0</v>
      </c>
      <c r="I89" s="1031">
        <f>SUM(I90:I95)</f>
        <v>0</v>
      </c>
      <c r="J89" s="1038">
        <f>+' Original Budget Template'!L89</f>
        <v>0</v>
      </c>
      <c r="K89" s="434">
        <f>SUM(K91:K95)</f>
        <v>0</v>
      </c>
      <c r="L89" s="435">
        <f>+K89-J89</f>
        <v>0</v>
      </c>
      <c r="M89" s="460">
        <f>IF(ISERROR(L89/J89),0,L89/J89)</f>
        <v>0</v>
      </c>
      <c r="N89" s="434">
        <f>SUM(N91:N94)</f>
        <v>0</v>
      </c>
      <c r="O89" s="434">
        <f>SUM(O91:O94)</f>
        <v>0</v>
      </c>
      <c r="P89" s="435">
        <f>+O89-N89</f>
        <v>0</v>
      </c>
      <c r="Q89" s="460">
        <f>IF(ISERROR(P89/N89),0,P89/N89)</f>
        <v>0</v>
      </c>
      <c r="R89" s="384">
        <f>SUM(R91:R94)</f>
        <v>0</v>
      </c>
      <c r="S89" s="384">
        <f>SUM(S91:S94)</f>
        <v>0</v>
      </c>
      <c r="T89" s="435">
        <f>+S89-R89</f>
        <v>0</v>
      </c>
      <c r="U89" s="460">
        <f>IF(ISERROR(T89/R89),0,T89/R89)</f>
        <v>0</v>
      </c>
      <c r="V89" s="418">
        <f>+' Original Budget Template'!AD89</f>
        <v>0</v>
      </c>
      <c r="W89" s="1030">
        <f>SUM(W91:W95)</f>
        <v>0</v>
      </c>
      <c r="X89" s="1030">
        <f>SUM(X91:X95)</f>
        <v>0</v>
      </c>
      <c r="Y89" s="1030">
        <f>SUM(Y91:Y95)</f>
        <v>0</v>
      </c>
      <c r="Z89" s="1030">
        <f>SUM(Z91:Z95)</f>
        <v>0</v>
      </c>
      <c r="AA89" s="1030">
        <f>SUM(AA91:AA95)</f>
        <v>0</v>
      </c>
      <c r="AB89" s="435">
        <f>+AA89-V89</f>
        <v>0</v>
      </c>
      <c r="AC89" s="460">
        <f>IF(ISERROR(AB89/V89),0,AB89/V89)</f>
        <v>0</v>
      </c>
      <c r="AD89" s="472">
        <f>IF(ISERROR((+$V89+$R89+$N89+$J89)/$F89),0,(+$V89+$R89+$N89+$J89)/$F89)</f>
        <v>0</v>
      </c>
      <c r="AE89" s="472">
        <f>IF(ISERROR((+$AA89+$S89+$O89+$K89)/$G89),0,(+$AA89+$S89+$O89+$K89)/$G89)</f>
        <v>0</v>
      </c>
      <c r="AF89" s="412"/>
      <c r="AG89" s="1156"/>
      <c r="AH89" s="1183">
        <f>SUM(AH91:AH95)</f>
        <v>0</v>
      </c>
      <c r="AI89" s="687">
        <f>SUM(AI91:AI95)</f>
        <v>0</v>
      </c>
      <c r="AJ89" s="687">
        <f>SUM(AJ91:AJ95)</f>
        <v>0</v>
      </c>
      <c r="AK89" s="688">
        <f>SUM(AK91:AK95)</f>
        <v>0</v>
      </c>
      <c r="AL89" s="418">
        <f>+' Original Budget Template'!AJ89</f>
        <v>0</v>
      </c>
      <c r="AM89" s="384">
        <f>SUM(AM91:AM94)</f>
        <v>0</v>
      </c>
      <c r="AN89" s="472">
        <f>IF(ISERROR((+$AL89+$V89+$R89+$N89+$J89)/$F89),0,(+$AL89+$V89+$R89+$N89+$J89)/$F89)</f>
        <v>0</v>
      </c>
      <c r="AO89" s="472">
        <f>IF(ISERROR(($AM89+$AA89+$S89+$O89+$K89)/$G89),0,($AM89+$AA89+$S89+$O89+$K89)/$G89)</f>
        <v>0</v>
      </c>
      <c r="AP89" s="918"/>
    </row>
    <row r="90" spans="1:42" ht="38.25" x14ac:dyDescent="0.2">
      <c r="A90" s="217"/>
      <c r="B90" s="1312"/>
      <c r="C90" s="1258" t="str">
        <f>' Original Budget Template'!C90</f>
        <v>Under each sub-output, provide a detailed description of what resources will be used to deliver the outputs:</v>
      </c>
      <c r="D90" s="186"/>
      <c r="E90" s="1077"/>
      <c r="F90" s="1032"/>
      <c r="G90" s="1032"/>
      <c r="H90" s="437"/>
      <c r="I90" s="1033"/>
      <c r="J90" s="1039"/>
      <c r="K90" s="437"/>
      <c r="L90" s="441"/>
      <c r="M90" s="458"/>
      <c r="N90" s="27"/>
      <c r="O90" s="27"/>
      <c r="P90" s="441"/>
      <c r="Q90" s="458"/>
      <c r="R90" s="27"/>
      <c r="S90" s="27"/>
      <c r="T90" s="441"/>
      <c r="U90" s="458"/>
      <c r="V90" s="26"/>
      <c r="W90" s="437"/>
      <c r="X90" s="437"/>
      <c r="Y90" s="437"/>
      <c r="Z90" s="437"/>
      <c r="AA90" s="1032"/>
      <c r="AB90" s="441"/>
      <c r="AC90" s="458"/>
      <c r="AD90" s="469"/>
      <c r="AE90" s="469"/>
      <c r="AF90" s="414"/>
      <c r="AG90" s="1155"/>
      <c r="AH90" s="1136"/>
      <c r="AI90" s="643"/>
      <c r="AJ90" s="643"/>
      <c r="AK90" s="644"/>
      <c r="AL90" s="26"/>
      <c r="AM90" s="27"/>
      <c r="AN90" s="469"/>
      <c r="AO90" s="469"/>
      <c r="AP90" s="912"/>
    </row>
    <row r="91" spans="1:42" x14ac:dyDescent="0.2">
      <c r="A91" s="220" t="str">
        <f>' Original Budget Template'!A91</f>
        <v>B.1</v>
      </c>
      <c r="B91" s="4"/>
      <c r="C91" s="198" t="str">
        <f>' Original Budget Template'!C91</f>
        <v>Description - suboutputs/tasks/expense type</v>
      </c>
      <c r="D91" s="150"/>
      <c r="E91" s="1078"/>
      <c r="F91" s="1034">
        <f>+' Original Budget Template'!F91</f>
        <v>0</v>
      </c>
      <c r="G91" s="1034">
        <f>SUM(K91,O91,S91,AA91,AM91)</f>
        <v>0</v>
      </c>
      <c r="H91" s="439">
        <f>' Original Budget Template'!G91</f>
        <v>0</v>
      </c>
      <c r="I91" s="1035">
        <f>IF(ISERROR(IF($B$89=1,G91/$AA$3,G91/$AA$5)),0,(IF($B$89=1,G91/$AA$3,G91/$AA$5)))</f>
        <v>0</v>
      </c>
      <c r="J91" s="1034">
        <f>+' Original Budget Template'!L91</f>
        <v>0</v>
      </c>
      <c r="K91" s="536">
        <f>+'Progress Report - Yr 1 &amp; 9 mth'!O91</f>
        <v>0</v>
      </c>
      <c r="L91" s="441">
        <f>+K91-J91</f>
        <v>0</v>
      </c>
      <c r="M91" s="459">
        <f>IF(ISERROR(L91/J91),0,L91/J91)</f>
        <v>0</v>
      </c>
      <c r="N91" s="174">
        <f>+'Progress Financial Report -Yr 2'!N91</f>
        <v>0</v>
      </c>
      <c r="O91" s="174">
        <f>+'Progress Financial Report -Yr 2'!S91</f>
        <v>0</v>
      </c>
      <c r="P91" s="441">
        <f>+O91-N91</f>
        <v>0</v>
      </c>
      <c r="Q91" s="459">
        <f>IF(ISERROR(P91/N91),0,P91/N91)</f>
        <v>0</v>
      </c>
      <c r="R91" s="174">
        <f>+'Progress Financial Report -Yr 3'!R91</f>
        <v>0</v>
      </c>
      <c r="S91" s="174">
        <f>+'Progress Financial Report -Yr 3'!W91</f>
        <v>0</v>
      </c>
      <c r="T91" s="441">
        <f>+S91-R91</f>
        <v>0</v>
      </c>
      <c r="U91" s="459">
        <f>IF(ISERROR(T91/R91),0,T91/R91)</f>
        <v>0</v>
      </c>
      <c r="V91" s="174">
        <f>+'Progress Financial Report -Yr 3'!AI91</f>
        <v>0</v>
      </c>
      <c r="W91" s="440"/>
      <c r="X91" s="440"/>
      <c r="Y91" s="440"/>
      <c r="Z91" s="440"/>
      <c r="AA91" s="1034">
        <f>SUM(W91:Z91)</f>
        <v>0</v>
      </c>
      <c r="AB91" s="441">
        <f>+AA91-V91</f>
        <v>0</v>
      </c>
      <c r="AC91" s="459">
        <f>IF(ISERROR(AB91/V91),0,AB91/V91)</f>
        <v>0</v>
      </c>
      <c r="AD91" s="469"/>
      <c r="AE91" s="469"/>
      <c r="AF91" s="590"/>
      <c r="AG91" s="1157"/>
      <c r="AH91" s="1137">
        <f>+' Original Budget Template'!AF91</f>
        <v>0</v>
      </c>
      <c r="AI91" s="646">
        <f>+' Original Budget Template'!AG91</f>
        <v>0</v>
      </c>
      <c r="AJ91" s="646">
        <f>+' Original Budget Template'!AH91</f>
        <v>0</v>
      </c>
      <c r="AK91" s="647">
        <f>+' Original Budget Template'!AI91</f>
        <v>0</v>
      </c>
      <c r="AL91" s="174">
        <f>+' Original Budget Template'!AJ91</f>
        <v>0</v>
      </c>
      <c r="AM91" s="174">
        <f>SUM(AH91:AK91)</f>
        <v>0</v>
      </c>
      <c r="AN91" s="469"/>
      <c r="AO91" s="469"/>
      <c r="AP91" s="914"/>
    </row>
    <row r="92" spans="1:42" x14ac:dyDescent="0.2">
      <c r="A92" s="220" t="str">
        <f>' Original Budget Template'!A92</f>
        <v>B.2</v>
      </c>
      <c r="B92" s="4"/>
      <c r="C92" s="198" t="str">
        <f>' Original Budget Template'!C92</f>
        <v>Description - suboutputs/tasks/expense type</v>
      </c>
      <c r="D92" s="150"/>
      <c r="E92" s="1078"/>
      <c r="F92" s="1034">
        <f>+' Original Budget Template'!F92</f>
        <v>0</v>
      </c>
      <c r="G92" s="1034">
        <f>SUM(K92,O92,S92,AA92,AM92)</f>
        <v>0</v>
      </c>
      <c r="H92" s="439">
        <f>' Original Budget Template'!G92</f>
        <v>0</v>
      </c>
      <c r="I92" s="1035">
        <f>IF(ISERROR(IF($B$89=1,G92/$AA$3,G92/$AA$5)),0,(IF($B$89=1,G92/$AA$3,G92/$AA$5)))</f>
        <v>0</v>
      </c>
      <c r="J92" s="1034">
        <f>+' Original Budget Template'!L92</f>
        <v>0</v>
      </c>
      <c r="K92" s="536">
        <f>+'Progress Report - Yr 1 &amp; 9 mth'!O92</f>
        <v>0</v>
      </c>
      <c r="L92" s="441">
        <f>+K92-J92</f>
        <v>0</v>
      </c>
      <c r="M92" s="459">
        <f>IF(ISERROR(L92/J92),0,L92/J92)</f>
        <v>0</v>
      </c>
      <c r="N92" s="174">
        <f>+'Progress Financial Report -Yr 2'!N92</f>
        <v>0</v>
      </c>
      <c r="O92" s="174">
        <f>+'Progress Financial Report -Yr 2'!S92</f>
        <v>0</v>
      </c>
      <c r="P92" s="441">
        <f>+O92-N92</f>
        <v>0</v>
      </c>
      <c r="Q92" s="459">
        <f>IF(ISERROR(P92/N92),0,P92/N92)</f>
        <v>0</v>
      </c>
      <c r="R92" s="174">
        <f>+'Progress Financial Report -Yr 3'!R92</f>
        <v>0</v>
      </c>
      <c r="S92" s="174">
        <f>+'Progress Financial Report -Yr 3'!W92</f>
        <v>0</v>
      </c>
      <c r="T92" s="441">
        <f>+S92-R92</f>
        <v>0</v>
      </c>
      <c r="U92" s="459">
        <f>IF(ISERROR(T92/R92),0,T92/R92)</f>
        <v>0</v>
      </c>
      <c r="V92" s="174">
        <f>+'Progress Financial Report -Yr 3'!AI92</f>
        <v>0</v>
      </c>
      <c r="W92" s="440"/>
      <c r="X92" s="440"/>
      <c r="Y92" s="440"/>
      <c r="Z92" s="440"/>
      <c r="AA92" s="1034">
        <f>SUM(W92:Z92)</f>
        <v>0</v>
      </c>
      <c r="AB92" s="441">
        <f>+AA92-V92</f>
        <v>0</v>
      </c>
      <c r="AC92" s="459">
        <f>IF(ISERROR(AB92/V92),0,AB92/V92)</f>
        <v>0</v>
      </c>
      <c r="AD92" s="469"/>
      <c r="AE92" s="469"/>
      <c r="AF92" s="590"/>
      <c r="AG92" s="1157"/>
      <c r="AH92" s="1137">
        <f>+' Original Budget Template'!AF92</f>
        <v>0</v>
      </c>
      <c r="AI92" s="646">
        <f>+' Original Budget Template'!AG92</f>
        <v>0</v>
      </c>
      <c r="AJ92" s="646">
        <f>+' Original Budget Template'!AH92</f>
        <v>0</v>
      </c>
      <c r="AK92" s="647">
        <f>+' Original Budget Template'!AI92</f>
        <v>0</v>
      </c>
      <c r="AL92" s="174">
        <f>+' Original Budget Template'!AJ92</f>
        <v>0</v>
      </c>
      <c r="AM92" s="174">
        <f>SUM(AH92:AK92)</f>
        <v>0</v>
      </c>
      <c r="AN92" s="469"/>
      <c r="AO92" s="469"/>
      <c r="AP92" s="914"/>
    </row>
    <row r="93" spans="1:42" x14ac:dyDescent="0.2">
      <c r="A93" s="220" t="str">
        <f>' Original Budget Template'!A93</f>
        <v>B.3</v>
      </c>
      <c r="B93" s="4"/>
      <c r="C93" s="198" t="str">
        <f>' Original Budget Template'!C93</f>
        <v>Description - suboutputs/tasks/expense type</v>
      </c>
      <c r="D93" s="150"/>
      <c r="E93" s="1078"/>
      <c r="F93" s="1034">
        <f>+' Original Budget Template'!F93</f>
        <v>0</v>
      </c>
      <c r="G93" s="1034">
        <f>SUM(K93,O93,S93,AA93,AM93)</f>
        <v>0</v>
      </c>
      <c r="H93" s="439">
        <f>' Original Budget Template'!G93</f>
        <v>0</v>
      </c>
      <c r="I93" s="1035">
        <f>IF(ISERROR(IF($B$89=1,G93/$AA$3,G93/$AA$5)),0,(IF($B$89=1,G93/$AA$3,G93/$AA$5)))</f>
        <v>0</v>
      </c>
      <c r="J93" s="1034">
        <f>+' Original Budget Template'!L93</f>
        <v>0</v>
      </c>
      <c r="K93" s="536">
        <f>+'Progress Report - Yr 1 &amp; 9 mth'!O93</f>
        <v>0</v>
      </c>
      <c r="L93" s="441">
        <f>+K93-J93</f>
        <v>0</v>
      </c>
      <c r="M93" s="459">
        <f>IF(ISERROR(L93/J93),0,L93/J93)</f>
        <v>0</v>
      </c>
      <c r="N93" s="174">
        <f>+'Progress Financial Report -Yr 2'!N93</f>
        <v>0</v>
      </c>
      <c r="O93" s="174">
        <f>+'Progress Financial Report -Yr 2'!S93</f>
        <v>0</v>
      </c>
      <c r="P93" s="441">
        <f>+O93-N93</f>
        <v>0</v>
      </c>
      <c r="Q93" s="459">
        <f>IF(ISERROR(P93/N93),0,P93/N93)</f>
        <v>0</v>
      </c>
      <c r="R93" s="174">
        <f>+'Progress Financial Report -Yr 3'!R93</f>
        <v>0</v>
      </c>
      <c r="S93" s="174">
        <f>+'Progress Financial Report -Yr 3'!W93</f>
        <v>0</v>
      </c>
      <c r="T93" s="441">
        <f>+S93-R93</f>
        <v>0</v>
      </c>
      <c r="U93" s="459">
        <f>IF(ISERROR(T93/R93),0,T93/R93)</f>
        <v>0</v>
      </c>
      <c r="V93" s="174">
        <f>+'Progress Financial Report -Yr 3'!AI93</f>
        <v>0</v>
      </c>
      <c r="W93" s="440"/>
      <c r="X93" s="440"/>
      <c r="Y93" s="440"/>
      <c r="Z93" s="440"/>
      <c r="AA93" s="1034">
        <f>SUM(W93:Z93)</f>
        <v>0</v>
      </c>
      <c r="AB93" s="441">
        <f>+AA93-V93</f>
        <v>0</v>
      </c>
      <c r="AC93" s="459">
        <f>IF(ISERROR(AB93/V93),0,AB93/V93)</f>
        <v>0</v>
      </c>
      <c r="AD93" s="469"/>
      <c r="AE93" s="469"/>
      <c r="AF93" s="590"/>
      <c r="AG93" s="1157"/>
      <c r="AH93" s="1137">
        <f>+' Original Budget Template'!AF93</f>
        <v>0</v>
      </c>
      <c r="AI93" s="646">
        <f>+' Original Budget Template'!AG93</f>
        <v>0</v>
      </c>
      <c r="AJ93" s="646">
        <f>+' Original Budget Template'!AH93</f>
        <v>0</v>
      </c>
      <c r="AK93" s="647">
        <f>+' Original Budget Template'!AI93</f>
        <v>0</v>
      </c>
      <c r="AL93" s="174">
        <f>+' Original Budget Template'!AJ93</f>
        <v>0</v>
      </c>
      <c r="AM93" s="174">
        <f>SUM(AH93:AK93)</f>
        <v>0</v>
      </c>
      <c r="AN93" s="469"/>
      <c r="AO93" s="469"/>
      <c r="AP93" s="914"/>
    </row>
    <row r="94" spans="1:42" x14ac:dyDescent="0.2">
      <c r="A94" s="220" t="str">
        <f>' Original Budget Template'!A94</f>
        <v>B.4</v>
      </c>
      <c r="B94" s="4"/>
      <c r="C94" s="198" t="str">
        <f>' Original Budget Template'!C94</f>
        <v>Description - suboutputs/tasks/expense type</v>
      </c>
      <c r="D94" s="150"/>
      <c r="E94" s="1078"/>
      <c r="F94" s="1034">
        <f>+' Original Budget Template'!F94</f>
        <v>0</v>
      </c>
      <c r="G94" s="1034">
        <f>SUM(K94,O94,S94,AA94,AM94)</f>
        <v>0</v>
      </c>
      <c r="H94" s="439">
        <f>' Original Budget Template'!G94</f>
        <v>0</v>
      </c>
      <c r="I94" s="1035">
        <f>IF(ISERROR(IF($B$89=1,G94/$AA$3,G94/$AA$5)),0,(IF($B$89=1,G94/$AA$3,G94/$AA$5)))</f>
        <v>0</v>
      </c>
      <c r="J94" s="1034">
        <f>+' Original Budget Template'!L94</f>
        <v>0</v>
      </c>
      <c r="K94" s="536">
        <f>+'Progress Report - Yr 1 &amp; 9 mth'!O94</f>
        <v>0</v>
      </c>
      <c r="L94" s="441">
        <f>+K94-J94</f>
        <v>0</v>
      </c>
      <c r="M94" s="459">
        <f>IF(ISERROR(L94/J94),0,L94/J94)</f>
        <v>0</v>
      </c>
      <c r="N94" s="174">
        <f>+'Progress Financial Report -Yr 2'!N94</f>
        <v>0</v>
      </c>
      <c r="O94" s="174">
        <f>+'Progress Financial Report -Yr 2'!S94</f>
        <v>0</v>
      </c>
      <c r="P94" s="441">
        <f>+O94-N94</f>
        <v>0</v>
      </c>
      <c r="Q94" s="459">
        <f>IF(ISERROR(P94/N94),0,P94/N94)</f>
        <v>0</v>
      </c>
      <c r="R94" s="174">
        <f>+'Progress Financial Report -Yr 3'!R94</f>
        <v>0</v>
      </c>
      <c r="S94" s="174">
        <f>+'Progress Financial Report -Yr 3'!W94</f>
        <v>0</v>
      </c>
      <c r="T94" s="441">
        <f>+S94-R94</f>
        <v>0</v>
      </c>
      <c r="U94" s="459">
        <f>IF(ISERROR(T94/R94),0,T94/R94)</f>
        <v>0</v>
      </c>
      <c r="V94" s="174">
        <f>+'Progress Financial Report -Yr 3'!AI94</f>
        <v>0</v>
      </c>
      <c r="W94" s="440"/>
      <c r="X94" s="440"/>
      <c r="Y94" s="440"/>
      <c r="Z94" s="440"/>
      <c r="AA94" s="1034">
        <f>SUM(W94:Z94)</f>
        <v>0</v>
      </c>
      <c r="AB94" s="441">
        <f>+AA94-V94</f>
        <v>0</v>
      </c>
      <c r="AC94" s="459">
        <f>IF(ISERROR(AB94/V94),0,AB94/V94)</f>
        <v>0</v>
      </c>
      <c r="AD94" s="469"/>
      <c r="AE94" s="469"/>
      <c r="AF94" s="590"/>
      <c r="AG94" s="1157"/>
      <c r="AH94" s="1137">
        <f>+' Original Budget Template'!AF94</f>
        <v>0</v>
      </c>
      <c r="AI94" s="646">
        <f>+' Original Budget Template'!AG94</f>
        <v>0</v>
      </c>
      <c r="AJ94" s="646">
        <f>+' Original Budget Template'!AH94</f>
        <v>0</v>
      </c>
      <c r="AK94" s="647">
        <f>+' Original Budget Template'!AI94</f>
        <v>0</v>
      </c>
      <c r="AL94" s="174">
        <f>+' Original Budget Template'!AJ94</f>
        <v>0</v>
      </c>
      <c r="AM94" s="174">
        <f>SUM(AH94:AK94)</f>
        <v>0</v>
      </c>
      <c r="AN94" s="469"/>
      <c r="AO94" s="469"/>
      <c r="AP94" s="914"/>
    </row>
    <row r="95" spans="1:42" ht="15" customHeight="1" thickBot="1" x14ac:dyDescent="0.25">
      <c r="A95" s="265"/>
      <c r="B95" s="1299"/>
      <c r="C95" s="1229"/>
      <c r="D95" s="194"/>
      <c r="E95" s="1079"/>
      <c r="F95" s="1043"/>
      <c r="G95" s="1043"/>
      <c r="H95" s="447"/>
      <c r="I95" s="1044"/>
      <c r="J95" s="1108"/>
      <c r="K95" s="448"/>
      <c r="L95" s="449"/>
      <c r="M95" s="461"/>
      <c r="N95" s="403"/>
      <c r="O95" s="50"/>
      <c r="P95" s="449"/>
      <c r="Q95" s="461"/>
      <c r="R95" s="403"/>
      <c r="S95" s="50"/>
      <c r="T95" s="449"/>
      <c r="U95" s="461"/>
      <c r="V95" s="403"/>
      <c r="W95" s="1266"/>
      <c r="X95" s="1266"/>
      <c r="Y95" s="1266"/>
      <c r="Z95" s="1266"/>
      <c r="AA95" s="448"/>
      <c r="AB95" s="449"/>
      <c r="AC95" s="461"/>
      <c r="AD95" s="470"/>
      <c r="AE95" s="476"/>
      <c r="AF95" s="403"/>
      <c r="AG95" s="923"/>
      <c r="AH95" s="1133"/>
      <c r="AI95" s="637"/>
      <c r="AJ95" s="637"/>
      <c r="AK95" s="638"/>
      <c r="AL95" s="403"/>
      <c r="AM95" s="50"/>
      <c r="AN95" s="470"/>
      <c r="AO95" s="476"/>
      <c r="AP95" s="923"/>
    </row>
    <row r="96" spans="1:42" ht="16.149999999999999" customHeight="1" thickTop="1" thickBot="1" x14ac:dyDescent="0.25">
      <c r="A96" s="894"/>
      <c r="B96" s="1296">
        <f>' Original Budget Template'!B96</f>
        <v>1</v>
      </c>
      <c r="C96" s="1321" t="s">
        <v>359</v>
      </c>
      <c r="D96" s="267"/>
      <c r="E96" s="1072"/>
      <c r="F96" s="1040">
        <f>SUM(J96,Z96,AI96,AR96,BA96)</f>
        <v>0</v>
      </c>
      <c r="G96" s="1040">
        <f>SUM(K96,AA96,AJ96,AS96,BB96)</f>
        <v>0</v>
      </c>
      <c r="H96" s="445"/>
      <c r="I96" s="1040"/>
      <c r="J96" s="1040">
        <f>+' Original Budget Template'!L96</f>
        <v>0</v>
      </c>
      <c r="K96" s="444">
        <f>+'Progress Report - Yr 1 &amp; 9 mth'!O96</f>
        <v>0</v>
      </c>
      <c r="L96" s="444"/>
      <c r="M96" s="456"/>
      <c r="N96" s="444">
        <f>+'Progress Financial Report -Yr 2'!N96</f>
        <v>0</v>
      </c>
      <c r="O96" s="444">
        <f>+'Progress Financial Report -Yr 2'!S96</f>
        <v>0</v>
      </c>
      <c r="P96" s="444"/>
      <c r="Q96" s="456"/>
      <c r="R96" s="444">
        <f>+'Progress Financial Report -Yr 3'!R96</f>
        <v>0</v>
      </c>
      <c r="S96" s="444">
        <f>+'Progress Financial Report -Yr 3'!W96</f>
        <v>0</v>
      </c>
      <c r="T96" s="444"/>
      <c r="U96" s="456"/>
      <c r="V96" s="444"/>
      <c r="W96" s="1040">
        <f>SUMIF($B$12:$B$83,$B96,$W$12:$W$83)</f>
        <v>0</v>
      </c>
      <c r="X96" s="1040">
        <f>SUMIF($B$12:$B$83,$B96,$X$12:$X$83)</f>
        <v>0</v>
      </c>
      <c r="Y96" s="1040">
        <f>SUMIF($B$12:$B$83,$B96,$Y$12:$Y$83)</f>
        <v>0</v>
      </c>
      <c r="Z96" s="1040">
        <f>SUMIF($B$12:$B$83,$B96,$Z$12:$Z$83)</f>
        <v>0</v>
      </c>
      <c r="AA96" s="1040">
        <f>SUMIF($B$12:$B$83,$B96,$AA$12:$AA$83)</f>
        <v>0</v>
      </c>
      <c r="AB96" s="444"/>
      <c r="AC96" s="456"/>
      <c r="AD96" s="425"/>
      <c r="AE96" s="425"/>
      <c r="AF96" s="425"/>
      <c r="AG96" s="921"/>
      <c r="AH96" s="1131">
        <f>SUMIF($B$12:$B$83,$B96,$AH$12:$AH$83)</f>
        <v>0</v>
      </c>
      <c r="AI96" s="631">
        <f>SUMIF($B$12:$B$83,$B96,$AI$12:$AI$83)</f>
        <v>0</v>
      </c>
      <c r="AJ96" s="631">
        <f>SUMIF($B$12:$B$83,$B96,$AJ$12:$AJ$83)</f>
        <v>0</v>
      </c>
      <c r="AK96" s="632">
        <f>SUMIF($B$12:$B$83,$B96,$AK$12:$AK$83)</f>
        <v>0</v>
      </c>
      <c r="AL96" s="444">
        <f>+' Original Budget Template'!AJ96</f>
        <v>0</v>
      </c>
      <c r="AM96" s="444">
        <f>SUMIF($B$12:$B$83,$B96,$AM$12:$AM$83)</f>
        <v>0</v>
      </c>
      <c r="AN96" s="425"/>
      <c r="AO96" s="425"/>
      <c r="AP96" s="921"/>
    </row>
    <row r="97" spans="1:42" ht="16.149999999999999" customHeight="1" thickTop="1" thickBot="1" x14ac:dyDescent="0.25">
      <c r="A97" s="894"/>
      <c r="B97" s="1296">
        <f>' Original Budget Template'!B97</f>
        <v>2</v>
      </c>
      <c r="C97" s="1321" t="s">
        <v>360</v>
      </c>
      <c r="D97" s="267"/>
      <c r="E97" s="1072"/>
      <c r="F97" s="1040">
        <f>SUM(J97,Z97,AI97,AR97,BA97)</f>
        <v>0</v>
      </c>
      <c r="G97" s="1040">
        <f>SUM(K97,AA97,AJ97,AS97,BB97)</f>
        <v>0</v>
      </c>
      <c r="H97" s="445"/>
      <c r="I97" s="1041"/>
      <c r="J97" s="1040">
        <f>+' Original Budget Template'!L97</f>
        <v>0</v>
      </c>
      <c r="K97" s="444">
        <f>+'Progress Report - Yr 1 &amp; 9 mth'!O97</f>
        <v>0</v>
      </c>
      <c r="L97" s="444"/>
      <c r="M97" s="456"/>
      <c r="N97" s="444">
        <f>+'Progress Financial Report -Yr 2'!N97</f>
        <v>0</v>
      </c>
      <c r="O97" s="444">
        <f>+'Progress Financial Report -Yr 2'!S97</f>
        <v>0</v>
      </c>
      <c r="P97" s="444"/>
      <c r="Q97" s="456"/>
      <c r="R97" s="444">
        <f>+'Progress Financial Report -Yr 3'!R97</f>
        <v>0</v>
      </c>
      <c r="S97" s="444">
        <f>+'Progress Financial Report -Yr 3'!W97</f>
        <v>0</v>
      </c>
      <c r="T97" s="444"/>
      <c r="U97" s="456"/>
      <c r="V97" s="444"/>
      <c r="W97" s="1040">
        <f>SUMIF($B$12:$B$83,$B97,$W$12:$W$83)</f>
        <v>0</v>
      </c>
      <c r="X97" s="1040">
        <f>SUMIF($B$12:$B$83,$B97,$X$12:$X$83)</f>
        <v>0</v>
      </c>
      <c r="Y97" s="1040">
        <f>SUMIF($B$12:$B$83,$B97,$Y$12:$Y$83)</f>
        <v>0</v>
      </c>
      <c r="Z97" s="1040">
        <f>SUMIF($B$12:$B$83,$B97,$Z$12:$Z$83)</f>
        <v>0</v>
      </c>
      <c r="AA97" s="1040">
        <f>SUMIF($B$12:$B$83,$B97,$AA$12:$AA$83)</f>
        <v>0</v>
      </c>
      <c r="AB97" s="444"/>
      <c r="AC97" s="456"/>
      <c r="AD97" s="425"/>
      <c r="AE97" s="425"/>
      <c r="AF97" s="425"/>
      <c r="AG97" s="921"/>
      <c r="AH97" s="1131">
        <f>SUMIF($B$12:$B$83,$B97,$AH$12:$AH$83)</f>
        <v>0</v>
      </c>
      <c r="AI97" s="631">
        <f>SUMIF($B$12:$B$83,$B97,$AI$12:$AI$83)</f>
        <v>0</v>
      </c>
      <c r="AJ97" s="631">
        <f>SUMIF($B$12:$B$83,$B97,$AJ$12:$AJ$83)</f>
        <v>0</v>
      </c>
      <c r="AK97" s="632">
        <f>SUMIF($B$12:$B$83,$B97,$AK$12:$AK$83)</f>
        <v>0</v>
      </c>
      <c r="AL97" s="444">
        <f>+' Original Budget Template'!AJ97</f>
        <v>0</v>
      </c>
      <c r="AM97" s="444">
        <f>SUMIF($B$12:$B$83,$B97,$AM$12:$AM$83)</f>
        <v>0</v>
      </c>
      <c r="AN97" s="425"/>
      <c r="AO97" s="425"/>
      <c r="AP97" s="921"/>
    </row>
    <row r="98" spans="1:42" ht="30" thickTop="1" thickBot="1" x14ac:dyDescent="0.25">
      <c r="A98" s="1350"/>
      <c r="B98" s="1351"/>
      <c r="C98" s="1357" t="s">
        <v>153</v>
      </c>
      <c r="D98" s="274"/>
      <c r="E98" s="1080"/>
      <c r="F98" s="1045"/>
      <c r="G98" s="1045"/>
      <c r="H98" s="353">
        <f>' Original Budget Template'!G98</f>
        <v>0</v>
      </c>
      <c r="I98" s="391">
        <f>+I89</f>
        <v>0</v>
      </c>
      <c r="J98" s="1045">
        <f>+' Original Budget Template'!L98</f>
        <v>0</v>
      </c>
      <c r="K98" s="353">
        <f>+'Progress Report - Yr 1 &amp; 9 mth'!O98</f>
        <v>0</v>
      </c>
      <c r="L98" s="353"/>
      <c r="M98" s="462"/>
      <c r="N98" s="353">
        <f>+'Progress Financial Report -Yr 2'!N98</f>
        <v>0</v>
      </c>
      <c r="O98" s="353">
        <f>+'Progress Financial Report -Yr 2'!S98</f>
        <v>0</v>
      </c>
      <c r="P98" s="353"/>
      <c r="Q98" s="462"/>
      <c r="R98" s="353">
        <f>+'Progress Financial Report -Yr 3'!R98</f>
        <v>0</v>
      </c>
      <c r="S98" s="353">
        <f>+'Progress Financial Report -Yr 3'!W98</f>
        <v>0</v>
      </c>
      <c r="T98" s="353"/>
      <c r="U98" s="462"/>
      <c r="V98" s="353"/>
      <c r="W98" s="823"/>
      <c r="X98" s="823"/>
      <c r="Y98" s="823"/>
      <c r="Z98" s="823"/>
      <c r="AA98" s="813"/>
      <c r="AB98" s="353"/>
      <c r="AC98" s="462"/>
      <c r="AD98" s="471"/>
      <c r="AE98" s="477"/>
      <c r="AF98" s="432"/>
      <c r="AG98" s="924"/>
      <c r="AH98" s="1138">
        <f>IF(ISERROR(AH96/$AA$3),0,AH96/$AA$3)+IF(ISERROR(AH97/$AA$5),0,AH97/$AA$5)</f>
        <v>0</v>
      </c>
      <c r="AI98" s="649">
        <f>IF(ISERROR(AI96/$AA$3),0,AI96/$AA$3)+IF(ISERROR(AI97/$AA$5),0,AI97/$AA$5)</f>
        <v>0</v>
      </c>
      <c r="AJ98" s="649">
        <f>IF(ISERROR(AJ96/$AA$3),0,AJ96/$AA$3)+IF(ISERROR(AJ97/$AA$5),0,AJ97/$AA$5)</f>
        <v>0</v>
      </c>
      <c r="AK98" s="650">
        <f>IF(ISERROR(AK96/$AA$3),0,AK96/$AA$3)+IF(ISERROR(AK97/$AA$5),0,AK97/$AA$5)</f>
        <v>0</v>
      </c>
      <c r="AL98" s="353">
        <f>+' Original Budget Template'!AJ98</f>
        <v>0</v>
      </c>
      <c r="AM98" s="353">
        <f>IF(ISERROR(AM96/$AA$3),0,AM96/$AA$3)+IF(ISERROR(AM97/$AA$5),0,AM97/$AA$5)</f>
        <v>0</v>
      </c>
      <c r="AN98" s="471"/>
      <c r="AO98" s="477"/>
      <c r="AP98" s="924"/>
    </row>
    <row r="99" spans="1:42" ht="15" customHeight="1" x14ac:dyDescent="0.2">
      <c r="A99" s="265"/>
      <c r="B99" s="1299"/>
      <c r="C99" s="193"/>
      <c r="D99" s="194"/>
      <c r="E99" s="1079"/>
      <c r="F99" s="1043"/>
      <c r="G99" s="1043"/>
      <c r="H99" s="447"/>
      <c r="I99" s="1044"/>
      <c r="J99" s="1108"/>
      <c r="K99" s="448"/>
      <c r="L99" s="449"/>
      <c r="M99" s="461"/>
      <c r="N99" s="403"/>
      <c r="O99" s="50"/>
      <c r="P99" s="449"/>
      <c r="Q99" s="461"/>
      <c r="R99" s="403"/>
      <c r="S99" s="50"/>
      <c r="T99" s="449"/>
      <c r="U99" s="461"/>
      <c r="V99" s="403"/>
      <c r="W99" s="1266"/>
      <c r="X99" s="1266"/>
      <c r="Y99" s="1266"/>
      <c r="Z99" s="1266"/>
      <c r="AA99" s="448"/>
      <c r="AB99" s="449"/>
      <c r="AC99" s="461"/>
      <c r="AD99" s="470"/>
      <c r="AE99" s="476"/>
      <c r="AF99" s="403"/>
      <c r="AG99" s="923"/>
      <c r="AH99" s="1133"/>
      <c r="AI99" s="637"/>
      <c r="AJ99" s="637"/>
      <c r="AK99" s="638"/>
      <c r="AL99" s="403"/>
      <c r="AM99" s="50"/>
      <c r="AN99" s="470"/>
      <c r="AO99" s="476"/>
      <c r="AP99" s="923"/>
    </row>
    <row r="100" spans="1:42" ht="15" customHeight="1" x14ac:dyDescent="0.2">
      <c r="A100" s="587" t="s">
        <v>269</v>
      </c>
      <c r="B100" s="1314"/>
      <c r="C100" s="588" t="s">
        <v>270</v>
      </c>
      <c r="D100" s="199"/>
      <c r="E100" s="1075"/>
      <c r="F100" s="965" t="s">
        <v>93</v>
      </c>
      <c r="G100" s="965" t="s">
        <v>93</v>
      </c>
      <c r="H100" s="447"/>
      <c r="I100" s="1044"/>
      <c r="J100" s="1108"/>
      <c r="K100" s="800" t="s">
        <v>93</v>
      </c>
      <c r="L100" s="449"/>
      <c r="M100" s="461"/>
      <c r="N100" s="800" t="s">
        <v>93</v>
      </c>
      <c r="O100" s="800" t="s">
        <v>93</v>
      </c>
      <c r="P100" s="449"/>
      <c r="Q100" s="461"/>
      <c r="R100" s="800" t="s">
        <v>93</v>
      </c>
      <c r="S100" s="800" t="s">
        <v>93</v>
      </c>
      <c r="T100" s="449"/>
      <c r="U100" s="461"/>
      <c r="V100" s="800" t="s">
        <v>93</v>
      </c>
      <c r="W100" s="245"/>
      <c r="X100" s="245"/>
      <c r="Y100" s="245"/>
      <c r="Z100" s="245"/>
      <c r="AA100" s="800" t="s">
        <v>93</v>
      </c>
      <c r="AB100" s="449"/>
      <c r="AC100" s="461"/>
      <c r="AD100" s="470"/>
      <c r="AE100" s="476"/>
      <c r="AF100" s="403"/>
      <c r="AG100" s="923"/>
      <c r="AH100" s="1134" t="s">
        <v>93</v>
      </c>
      <c r="AI100" s="640" t="s">
        <v>93</v>
      </c>
      <c r="AJ100" s="640" t="s">
        <v>93</v>
      </c>
      <c r="AK100" s="641" t="s">
        <v>93</v>
      </c>
      <c r="AL100" s="800" t="s">
        <v>93</v>
      </c>
      <c r="AM100" s="800" t="s">
        <v>93</v>
      </c>
      <c r="AN100" s="470"/>
      <c r="AO100" s="476"/>
      <c r="AP100" s="923"/>
    </row>
    <row r="101" spans="1:42" s="545" customFormat="1" ht="25.5" x14ac:dyDescent="0.2">
      <c r="A101" s="537" t="str">
        <f>' Original Budget Template'!A101</f>
        <v>C</v>
      </c>
      <c r="B101" s="1294"/>
      <c r="C101" s="538" t="str">
        <f>' Original Budget Template'!C101</f>
        <v>Indirect management costs in New Zealand (NZD)</v>
      </c>
      <c r="D101" s="539">
        <f>' Original Budget Template'!D101</f>
        <v>0</v>
      </c>
      <c r="E101" s="1178">
        <f>' Original Budget Template'!E101</f>
        <v>0</v>
      </c>
      <c r="F101" s="1030">
        <f>SUM(F102:F107)</f>
        <v>0</v>
      </c>
      <c r="G101" s="1030">
        <f>SUM(G102:G107)</f>
        <v>0</v>
      </c>
      <c r="H101" s="540">
        <f>' Original Budget Template'!G101</f>
        <v>0</v>
      </c>
      <c r="I101" s="1180">
        <f>+G101</f>
        <v>0</v>
      </c>
      <c r="J101" s="1179">
        <f>+' Original Budget Template'!L101</f>
        <v>0</v>
      </c>
      <c r="K101" s="540">
        <f>SUM(K103:K107)</f>
        <v>0</v>
      </c>
      <c r="L101" s="541">
        <f>+K101-J101</f>
        <v>0</v>
      </c>
      <c r="M101" s="546">
        <f>IF(ISERROR(L101/J101),0,L101/J101)</f>
        <v>0</v>
      </c>
      <c r="N101" s="542">
        <f>SUM(N103:N106)</f>
        <v>0</v>
      </c>
      <c r="O101" s="542">
        <f>SUM(O103:O106)</f>
        <v>0</v>
      </c>
      <c r="P101" s="541">
        <f>+O101-N101</f>
        <v>0</v>
      </c>
      <c r="Q101" s="546">
        <f>IF(ISERROR(P101/N101),0,P101/N101)</f>
        <v>0</v>
      </c>
      <c r="R101" s="542">
        <f>SUM(R103:R106)</f>
        <v>0</v>
      </c>
      <c r="S101" s="542">
        <f>SUM(S103:S106)</f>
        <v>0</v>
      </c>
      <c r="T101" s="541">
        <f>+S101-R101</f>
        <v>0</v>
      </c>
      <c r="U101" s="546">
        <f>IF(ISERROR(T101/R101),0,T101/R101)</f>
        <v>0</v>
      </c>
      <c r="V101" s="543">
        <f>+' Original Budget Template'!AD101</f>
        <v>0</v>
      </c>
      <c r="W101" s="1030">
        <f>SUM(W103:W107)</f>
        <v>0</v>
      </c>
      <c r="X101" s="1030">
        <f>SUM(X103:X107)</f>
        <v>0</v>
      </c>
      <c r="Y101" s="1030">
        <f>SUM(Y103:Y107)</f>
        <v>0</v>
      </c>
      <c r="Z101" s="1030">
        <f>SUM(Z103:Z107)</f>
        <v>0</v>
      </c>
      <c r="AA101" s="1030">
        <f>SUM(AA103:AA107)</f>
        <v>0</v>
      </c>
      <c r="AB101" s="541">
        <f>+AA101-V101</f>
        <v>0</v>
      </c>
      <c r="AC101" s="546">
        <f>IF(ISERROR(AB101/V101),0,AB101/V101)</f>
        <v>0</v>
      </c>
      <c r="AD101" s="472">
        <f>IF(ISERROR((+$V101+$R101+$N101+$J101)/$F101),0,(+$V101+$R101+$N101+$J101)/$F101)</f>
        <v>0</v>
      </c>
      <c r="AE101" s="472">
        <f>IF(ISERROR((+$AA101+$S101+$O101+$K101)/$G101),0,(+$AA101+$S101+$O101+$K101)/$G101)</f>
        <v>0</v>
      </c>
      <c r="AF101" s="544"/>
      <c r="AG101" s="1181"/>
      <c r="AH101" s="1183">
        <f>SUM(AH103:AH107)</f>
        <v>0</v>
      </c>
      <c r="AI101" s="687">
        <f>SUM(AI103:AI107)</f>
        <v>0</v>
      </c>
      <c r="AJ101" s="687">
        <f>SUM(AJ103:AJ107)</f>
        <v>0</v>
      </c>
      <c r="AK101" s="688">
        <f>SUM(AK103:AK107)</f>
        <v>0</v>
      </c>
      <c r="AL101" s="686">
        <f>+' Original Budget Template'!AJ101</f>
        <v>0</v>
      </c>
      <c r="AM101" s="686">
        <f>SUM(AM103:AM106)</f>
        <v>0</v>
      </c>
      <c r="AN101" s="472">
        <f>IF(ISERROR((+$AL101+$V101+$R101+$N101+$J101)/$F101),0,(+$AL101+$V101+$R101+$N101+$J101)/$F101)</f>
        <v>0</v>
      </c>
      <c r="AO101" s="472">
        <f>IF(ISERROR(($AM101+$AA101+$S101+$O101+$K101)/$G101),0,($AM101+$AA101+$S101+$O101+$K101)/$G101)</f>
        <v>0</v>
      </c>
      <c r="AP101" s="950"/>
    </row>
    <row r="102" spans="1:42" ht="28.15" customHeight="1" x14ac:dyDescent="0.2">
      <c r="A102" s="217"/>
      <c r="B102" s="1292"/>
      <c r="C102" s="1258" t="str">
        <f>' Original Budget Template'!C102</f>
        <v>Under each sub-output, provide a detailed description of what resources will be used to deliver the outputs:</v>
      </c>
      <c r="D102" s="186"/>
      <c r="E102" s="1077"/>
      <c r="F102" s="1032"/>
      <c r="G102" s="1032"/>
      <c r="H102" s="437"/>
      <c r="I102" s="1033"/>
      <c r="J102" s="1039"/>
      <c r="K102" s="437"/>
      <c r="L102" s="441"/>
      <c r="M102" s="458"/>
      <c r="N102" s="27"/>
      <c r="O102" s="27"/>
      <c r="P102" s="441"/>
      <c r="Q102" s="458"/>
      <c r="R102" s="27"/>
      <c r="S102" s="27"/>
      <c r="T102" s="441"/>
      <c r="U102" s="458"/>
      <c r="V102" s="26"/>
      <c r="W102" s="437"/>
      <c r="X102" s="437"/>
      <c r="Y102" s="437"/>
      <c r="Z102" s="437"/>
      <c r="AA102" s="1032"/>
      <c r="AB102" s="441"/>
      <c r="AC102" s="458"/>
      <c r="AD102" s="469"/>
      <c r="AE102" s="469"/>
      <c r="AF102" s="414"/>
      <c r="AG102" s="1155"/>
      <c r="AH102" s="1136"/>
      <c r="AI102" s="643"/>
      <c r="AJ102" s="643"/>
      <c r="AK102" s="644"/>
      <c r="AL102" s="683"/>
      <c r="AM102" s="683"/>
      <c r="AN102" s="469"/>
      <c r="AO102" s="469"/>
      <c r="AP102" s="912"/>
    </row>
    <row r="103" spans="1:42" ht="15.6" customHeight="1" x14ac:dyDescent="0.2">
      <c r="A103" s="220" t="str">
        <f>' Original Budget Template'!A103</f>
        <v>C.1</v>
      </c>
      <c r="B103" s="1297"/>
      <c r="C103" s="198" t="str">
        <f>' Original Budget Template'!C103</f>
        <v>Description - suboutputs/tasks/expense type</v>
      </c>
      <c r="D103" s="150"/>
      <c r="E103" s="1078"/>
      <c r="F103" s="1034">
        <f>+' Original Budget Template'!F103</f>
        <v>0</v>
      </c>
      <c r="G103" s="1034">
        <f>SUM(K103,O103,S103,AA103,AM103)</f>
        <v>0</v>
      </c>
      <c r="H103" s="439">
        <f>' Original Budget Template'!G103</f>
        <v>0</v>
      </c>
      <c r="I103" s="1035">
        <f>+G103</f>
        <v>0</v>
      </c>
      <c r="J103" s="1034">
        <f>+' Original Budget Template'!L103</f>
        <v>0</v>
      </c>
      <c r="K103" s="536">
        <f>+'Progress Report - Yr 1 &amp; 9 mth'!O103</f>
        <v>0</v>
      </c>
      <c r="L103" s="441">
        <f>+K103-J103</f>
        <v>0</v>
      </c>
      <c r="M103" s="459">
        <f>IF(ISERROR(L103/J103),0,L103/J103)</f>
        <v>0</v>
      </c>
      <c r="N103" s="174">
        <f>+'Progress Financial Report -Yr 2'!N103</f>
        <v>0</v>
      </c>
      <c r="O103" s="174">
        <f>+'Progress Financial Report -Yr 2'!S103</f>
        <v>0</v>
      </c>
      <c r="P103" s="441">
        <f>+O103-N103</f>
        <v>0</v>
      </c>
      <c r="Q103" s="459">
        <f>IF(ISERROR(P103/N103),0,P103/N103)</f>
        <v>0</v>
      </c>
      <c r="R103" s="174">
        <f>+'Progress Financial Report -Yr 3'!R103</f>
        <v>0</v>
      </c>
      <c r="S103" s="174">
        <f>+'Progress Financial Report -Yr 3'!W103</f>
        <v>0</v>
      </c>
      <c r="T103" s="441">
        <f>+S103-R103</f>
        <v>0</v>
      </c>
      <c r="U103" s="459">
        <f>IF(ISERROR(T103/R103),0,T103/R103)</f>
        <v>0</v>
      </c>
      <c r="V103" s="174">
        <f>+'Progress Financial Report -Yr 3'!AI103</f>
        <v>0</v>
      </c>
      <c r="W103" s="440"/>
      <c r="X103" s="440"/>
      <c r="Y103" s="440"/>
      <c r="Z103" s="440"/>
      <c r="AA103" s="1034">
        <f>SUM(W103:Z103)</f>
        <v>0</v>
      </c>
      <c r="AB103" s="441">
        <f>+AA103-V103</f>
        <v>0</v>
      </c>
      <c r="AC103" s="459">
        <f>IF(ISERROR(AB103/V103),0,AB103/V103)</f>
        <v>0</v>
      </c>
      <c r="AD103" s="469"/>
      <c r="AE103" s="469"/>
      <c r="AF103" s="590"/>
      <c r="AG103" s="1157"/>
      <c r="AH103" s="1137">
        <f>+' Original Budget Template'!AF103</f>
        <v>0</v>
      </c>
      <c r="AI103" s="646">
        <f>+' Original Budget Template'!AG103</f>
        <v>0</v>
      </c>
      <c r="AJ103" s="646">
        <f>+' Original Budget Template'!AH103</f>
        <v>0</v>
      </c>
      <c r="AK103" s="647">
        <f>+' Original Budget Template'!AI103</f>
        <v>0</v>
      </c>
      <c r="AL103" s="684">
        <f>+' Original Budget Template'!AJ103</f>
        <v>0</v>
      </c>
      <c r="AM103" s="684">
        <f>SUM(AH103:AK103)</f>
        <v>0</v>
      </c>
      <c r="AN103" s="469"/>
      <c r="AO103" s="469"/>
      <c r="AP103" s="914"/>
    </row>
    <row r="104" spans="1:42" ht="15.6" customHeight="1" x14ac:dyDescent="0.2">
      <c r="A104" s="220" t="str">
        <f>' Original Budget Template'!A104</f>
        <v>C.2</v>
      </c>
      <c r="B104" s="1297"/>
      <c r="C104" s="198" t="str">
        <f>' Original Budget Template'!C104</f>
        <v>Description - suboutputs/tasks/expense type</v>
      </c>
      <c r="D104" s="150"/>
      <c r="E104" s="1078"/>
      <c r="F104" s="1034">
        <f>+' Original Budget Template'!F104</f>
        <v>0</v>
      </c>
      <c r="G104" s="1034">
        <f>SUM(K104,O104,S104,AA104,AM104)</f>
        <v>0</v>
      </c>
      <c r="H104" s="439">
        <f>' Original Budget Template'!G104</f>
        <v>0</v>
      </c>
      <c r="I104" s="1035">
        <f>+G104</f>
        <v>0</v>
      </c>
      <c r="J104" s="1034">
        <f>+' Original Budget Template'!L104</f>
        <v>0</v>
      </c>
      <c r="K104" s="536">
        <f>+'Progress Report - Yr 1 &amp; 9 mth'!O104</f>
        <v>0</v>
      </c>
      <c r="L104" s="441">
        <f>+K104-J104</f>
        <v>0</v>
      </c>
      <c r="M104" s="459">
        <f>IF(ISERROR(L104/J104),0,L104/J104)</f>
        <v>0</v>
      </c>
      <c r="N104" s="174">
        <f>+'Progress Financial Report -Yr 2'!N104</f>
        <v>0</v>
      </c>
      <c r="O104" s="174">
        <f>+'Progress Financial Report -Yr 2'!S104</f>
        <v>0</v>
      </c>
      <c r="P104" s="441">
        <f>+O104-N104</f>
        <v>0</v>
      </c>
      <c r="Q104" s="459">
        <f>IF(ISERROR(P104/N104),0,P104/N104)</f>
        <v>0</v>
      </c>
      <c r="R104" s="174">
        <f>+'Progress Financial Report -Yr 3'!R104</f>
        <v>0</v>
      </c>
      <c r="S104" s="174">
        <f>+'Progress Financial Report -Yr 3'!W104</f>
        <v>0</v>
      </c>
      <c r="T104" s="441">
        <f>+S104-R104</f>
        <v>0</v>
      </c>
      <c r="U104" s="459">
        <f>IF(ISERROR(T104/R104),0,T104/R104)</f>
        <v>0</v>
      </c>
      <c r="V104" s="174">
        <f>+'Progress Financial Report -Yr 3'!AI104</f>
        <v>0</v>
      </c>
      <c r="W104" s="440"/>
      <c r="X104" s="440"/>
      <c r="Y104" s="440"/>
      <c r="Z104" s="440"/>
      <c r="AA104" s="1034">
        <f>SUM(W104:Z104)</f>
        <v>0</v>
      </c>
      <c r="AB104" s="441">
        <f>+AA104-V104</f>
        <v>0</v>
      </c>
      <c r="AC104" s="459">
        <f>IF(ISERROR(AB104/V104),0,AB104/V104)</f>
        <v>0</v>
      </c>
      <c r="AD104" s="469"/>
      <c r="AE104" s="469"/>
      <c r="AF104" s="590"/>
      <c r="AG104" s="1157"/>
      <c r="AH104" s="1137">
        <f>+' Original Budget Template'!AF104</f>
        <v>0</v>
      </c>
      <c r="AI104" s="646">
        <f>+' Original Budget Template'!AG104</f>
        <v>0</v>
      </c>
      <c r="AJ104" s="646">
        <f>+' Original Budget Template'!AH104</f>
        <v>0</v>
      </c>
      <c r="AK104" s="647">
        <f>+' Original Budget Template'!AI104</f>
        <v>0</v>
      </c>
      <c r="AL104" s="684">
        <f>+' Original Budget Template'!AJ104</f>
        <v>0</v>
      </c>
      <c r="AM104" s="684">
        <f>SUM(AH104:AK104)</f>
        <v>0</v>
      </c>
      <c r="AN104" s="469"/>
      <c r="AO104" s="469"/>
      <c r="AP104" s="914"/>
    </row>
    <row r="105" spans="1:42" ht="15.6" customHeight="1" x14ac:dyDescent="0.2">
      <c r="A105" s="220" t="str">
        <f>' Original Budget Template'!A105</f>
        <v>C.3</v>
      </c>
      <c r="B105" s="1297"/>
      <c r="C105" s="198" t="str">
        <f>' Original Budget Template'!C105</f>
        <v>Description - suboutputs/tasks/expense type</v>
      </c>
      <c r="D105" s="150"/>
      <c r="E105" s="1078"/>
      <c r="F105" s="1034">
        <f>+' Original Budget Template'!F105</f>
        <v>0</v>
      </c>
      <c r="G105" s="1034">
        <f>SUM(K105,O105,S105,AA105,AM105)</f>
        <v>0</v>
      </c>
      <c r="H105" s="439">
        <f>' Original Budget Template'!G105</f>
        <v>0</v>
      </c>
      <c r="I105" s="1035">
        <f>+G105</f>
        <v>0</v>
      </c>
      <c r="J105" s="1034">
        <f>+' Original Budget Template'!L105</f>
        <v>0</v>
      </c>
      <c r="K105" s="536">
        <f>+'Progress Report - Yr 1 &amp; 9 mth'!O105</f>
        <v>0</v>
      </c>
      <c r="L105" s="441">
        <f>+K105-J105</f>
        <v>0</v>
      </c>
      <c r="M105" s="459">
        <f>IF(ISERROR(L105/J105),0,L105/J105)</f>
        <v>0</v>
      </c>
      <c r="N105" s="174">
        <f>+'Progress Financial Report -Yr 2'!N105</f>
        <v>0</v>
      </c>
      <c r="O105" s="174">
        <f>+'Progress Financial Report -Yr 2'!S105</f>
        <v>0</v>
      </c>
      <c r="P105" s="441">
        <f>+O105-N105</f>
        <v>0</v>
      </c>
      <c r="Q105" s="459">
        <f>IF(ISERROR(P105/N105),0,P105/N105)</f>
        <v>0</v>
      </c>
      <c r="R105" s="174">
        <f>+'Progress Financial Report -Yr 3'!R105</f>
        <v>0</v>
      </c>
      <c r="S105" s="174">
        <f>+'Progress Financial Report -Yr 3'!W105</f>
        <v>0</v>
      </c>
      <c r="T105" s="441">
        <f>+S105-R105</f>
        <v>0</v>
      </c>
      <c r="U105" s="459">
        <f>IF(ISERROR(T105/R105),0,T105/R105)</f>
        <v>0</v>
      </c>
      <c r="V105" s="174">
        <f>+'Progress Financial Report -Yr 3'!AI105</f>
        <v>0</v>
      </c>
      <c r="W105" s="440"/>
      <c r="X105" s="440"/>
      <c r="Y105" s="440"/>
      <c r="Z105" s="440"/>
      <c r="AA105" s="1034">
        <f>SUM(W105:Z105)</f>
        <v>0</v>
      </c>
      <c r="AB105" s="441">
        <f>+AA105-V105</f>
        <v>0</v>
      </c>
      <c r="AC105" s="459">
        <f>IF(ISERROR(AB105/V105),0,AB105/V105)</f>
        <v>0</v>
      </c>
      <c r="AD105" s="469"/>
      <c r="AE105" s="469"/>
      <c r="AF105" s="590"/>
      <c r="AG105" s="1157"/>
      <c r="AH105" s="1137">
        <f>+' Original Budget Template'!AF105</f>
        <v>0</v>
      </c>
      <c r="AI105" s="646">
        <f>+' Original Budget Template'!AG105</f>
        <v>0</v>
      </c>
      <c r="AJ105" s="646">
        <f>+' Original Budget Template'!AH105</f>
        <v>0</v>
      </c>
      <c r="AK105" s="647">
        <f>+' Original Budget Template'!AI105</f>
        <v>0</v>
      </c>
      <c r="AL105" s="684">
        <f>+' Original Budget Template'!AJ105</f>
        <v>0</v>
      </c>
      <c r="AM105" s="684">
        <f>SUM(AH105:AK105)</f>
        <v>0</v>
      </c>
      <c r="AN105" s="469"/>
      <c r="AO105" s="469"/>
      <c r="AP105" s="914"/>
    </row>
    <row r="106" spans="1:42" ht="15.6" customHeight="1" x14ac:dyDescent="0.2">
      <c r="A106" s="220" t="str">
        <f>' Original Budget Template'!A106</f>
        <v>C.4</v>
      </c>
      <c r="B106" s="1297"/>
      <c r="C106" s="423" t="str">
        <f>' Original Budget Template'!C106</f>
        <v>Description - suboutputs/tasks/expense type</v>
      </c>
      <c r="D106" s="152"/>
      <c r="E106" s="1082"/>
      <c r="F106" s="1034">
        <f>+' Original Budget Template'!F106</f>
        <v>0</v>
      </c>
      <c r="G106" s="1034">
        <f>SUM(K106,O106,S106,AA106,AM106)</f>
        <v>0</v>
      </c>
      <c r="H106" s="439">
        <f>' Original Budget Template'!G106</f>
        <v>0</v>
      </c>
      <c r="I106" s="1035">
        <f>+G106</f>
        <v>0</v>
      </c>
      <c r="J106" s="1034">
        <f>+' Original Budget Template'!L106</f>
        <v>0</v>
      </c>
      <c r="K106" s="536">
        <f>+'Progress Report - Yr 1 &amp; 9 mth'!O106</f>
        <v>0</v>
      </c>
      <c r="L106" s="441">
        <f>+K106-J106</f>
        <v>0</v>
      </c>
      <c r="M106" s="459">
        <f>IF(ISERROR(L106/J106),0,L106/J106)</f>
        <v>0</v>
      </c>
      <c r="N106" s="174">
        <f>+'Progress Financial Report -Yr 2'!N106</f>
        <v>0</v>
      </c>
      <c r="O106" s="174">
        <f>+'Progress Financial Report -Yr 2'!S106</f>
        <v>0</v>
      </c>
      <c r="P106" s="441">
        <f>+O106-N106</f>
        <v>0</v>
      </c>
      <c r="Q106" s="459">
        <f>IF(ISERROR(P106/N106),0,P106/N106)</f>
        <v>0</v>
      </c>
      <c r="R106" s="174">
        <f>+'Progress Financial Report -Yr 3'!R106</f>
        <v>0</v>
      </c>
      <c r="S106" s="174">
        <f>+'Progress Financial Report -Yr 3'!W106</f>
        <v>0</v>
      </c>
      <c r="T106" s="441">
        <f>+S106-R106</f>
        <v>0</v>
      </c>
      <c r="U106" s="459">
        <f>IF(ISERROR(T106/R106),0,T106/R106)</f>
        <v>0</v>
      </c>
      <c r="V106" s="174">
        <f>+'Progress Financial Report -Yr 3'!AI106</f>
        <v>0</v>
      </c>
      <c r="W106" s="440"/>
      <c r="X106" s="440"/>
      <c r="Y106" s="440"/>
      <c r="Z106" s="440"/>
      <c r="AA106" s="1034">
        <f>SUM(W106:Z106)</f>
        <v>0</v>
      </c>
      <c r="AB106" s="441">
        <f>+AA106-V106</f>
        <v>0</v>
      </c>
      <c r="AC106" s="459">
        <f>IF(ISERROR(AB106/V106),0,AB106/V106)</f>
        <v>0</v>
      </c>
      <c r="AD106" s="469"/>
      <c r="AE106" s="469"/>
      <c r="AF106" s="590"/>
      <c r="AG106" s="1157"/>
      <c r="AH106" s="1137">
        <f>+' Original Budget Template'!AF106</f>
        <v>0</v>
      </c>
      <c r="AI106" s="646">
        <f>+' Original Budget Template'!AG106</f>
        <v>0</v>
      </c>
      <c r="AJ106" s="646">
        <f>+' Original Budget Template'!AH106</f>
        <v>0</v>
      </c>
      <c r="AK106" s="647">
        <f>+' Original Budget Template'!AI106</f>
        <v>0</v>
      </c>
      <c r="AL106" s="684">
        <f>+' Original Budget Template'!AJ106</f>
        <v>0</v>
      </c>
      <c r="AM106" s="684">
        <f>SUM(AH106:AK106)</f>
        <v>0</v>
      </c>
      <c r="AN106" s="469"/>
      <c r="AO106" s="469"/>
      <c r="AP106" s="914"/>
    </row>
    <row r="107" spans="1:42" ht="15" customHeight="1" thickBot="1" x14ac:dyDescent="0.25">
      <c r="A107" s="220"/>
      <c r="B107" s="1297"/>
      <c r="C107" s="225"/>
      <c r="D107" s="226"/>
      <c r="E107" s="1083"/>
      <c r="F107" s="1043"/>
      <c r="G107" s="1043"/>
      <c r="H107" s="447"/>
      <c r="I107" s="1044"/>
      <c r="J107" s="1108"/>
      <c r="K107" s="448"/>
      <c r="L107" s="449"/>
      <c r="M107" s="461"/>
      <c r="N107" s="403"/>
      <c r="O107" s="50"/>
      <c r="P107" s="449"/>
      <c r="Q107" s="461"/>
      <c r="R107" s="403"/>
      <c r="S107" s="50"/>
      <c r="T107" s="449"/>
      <c r="U107" s="461"/>
      <c r="V107" s="403"/>
      <c r="W107" s="1266"/>
      <c r="X107" s="1266"/>
      <c r="Y107" s="1266"/>
      <c r="Z107" s="1266"/>
      <c r="AA107" s="448"/>
      <c r="AB107" s="449"/>
      <c r="AC107" s="461"/>
      <c r="AD107" s="470"/>
      <c r="AE107" s="476"/>
      <c r="AF107" s="403"/>
      <c r="AG107" s="923"/>
      <c r="AH107" s="1133"/>
      <c r="AI107" s="637"/>
      <c r="AJ107" s="637"/>
      <c r="AK107" s="638"/>
      <c r="AL107" s="403"/>
      <c r="AM107" s="50"/>
      <c r="AN107" s="470"/>
      <c r="AO107" s="476"/>
      <c r="AP107" s="923"/>
    </row>
    <row r="108" spans="1:42" ht="15" customHeight="1" x14ac:dyDescent="0.2">
      <c r="A108" s="276">
        <v>0</v>
      </c>
      <c r="B108" s="1301"/>
      <c r="C108" s="1546" t="s">
        <v>158</v>
      </c>
      <c r="D108" s="1547"/>
      <c r="E108" s="1548"/>
      <c r="F108" s="1046">
        <f>+F98+F101</f>
        <v>0</v>
      </c>
      <c r="G108" s="1046">
        <f t="shared" ref="G108:L108" si="5">+G98+G101</f>
        <v>0</v>
      </c>
      <c r="H108" s="450">
        <f t="shared" si="5"/>
        <v>0</v>
      </c>
      <c r="I108" s="1047">
        <f t="shared" si="5"/>
        <v>0</v>
      </c>
      <c r="J108" s="1046">
        <f t="shared" si="5"/>
        <v>0</v>
      </c>
      <c r="K108" s="450">
        <f t="shared" si="5"/>
        <v>0</v>
      </c>
      <c r="L108" s="450">
        <f t="shared" si="5"/>
        <v>0</v>
      </c>
      <c r="M108" s="463"/>
      <c r="N108" s="450">
        <f>+N98+N101</f>
        <v>0</v>
      </c>
      <c r="O108" s="450">
        <f>+O98+O101</f>
        <v>0</v>
      </c>
      <c r="P108" s="450">
        <f>+P98+P101</f>
        <v>0</v>
      </c>
      <c r="Q108" s="463"/>
      <c r="R108" s="450">
        <f>+R98+R101</f>
        <v>0</v>
      </c>
      <c r="S108" s="450">
        <f>+S98+S101</f>
        <v>0</v>
      </c>
      <c r="T108" s="450">
        <f>+T98+T101</f>
        <v>0</v>
      </c>
      <c r="U108" s="463"/>
      <c r="V108" s="450">
        <f t="shared" ref="V108:AB108" si="6">+V98+V101</f>
        <v>0</v>
      </c>
      <c r="W108" s="825">
        <f t="shared" si="6"/>
        <v>0</v>
      </c>
      <c r="X108" s="825">
        <f t="shared" si="6"/>
        <v>0</v>
      </c>
      <c r="Y108" s="825">
        <f t="shared" si="6"/>
        <v>0</v>
      </c>
      <c r="Z108" s="825">
        <f t="shared" si="6"/>
        <v>0</v>
      </c>
      <c r="AA108" s="450">
        <f t="shared" si="6"/>
        <v>0</v>
      </c>
      <c r="AB108" s="450">
        <f t="shared" si="6"/>
        <v>0</v>
      </c>
      <c r="AC108" s="463"/>
      <c r="AD108" s="473"/>
      <c r="AE108" s="478"/>
      <c r="AF108" s="431"/>
      <c r="AG108" s="925"/>
      <c r="AH108" s="1140">
        <f t="shared" ref="AH108:AM108" si="7">+AH98+AH101</f>
        <v>0</v>
      </c>
      <c r="AI108" s="653">
        <f t="shared" si="7"/>
        <v>0</v>
      </c>
      <c r="AJ108" s="653">
        <f t="shared" si="7"/>
        <v>0</v>
      </c>
      <c r="AK108" s="654">
        <f t="shared" si="7"/>
        <v>0</v>
      </c>
      <c r="AL108" s="450">
        <f t="shared" si="7"/>
        <v>0</v>
      </c>
      <c r="AM108" s="450">
        <f t="shared" si="7"/>
        <v>0</v>
      </c>
      <c r="AN108" s="473"/>
      <c r="AO108" s="478"/>
      <c r="AP108" s="925"/>
    </row>
    <row r="109" spans="1:42" ht="15" customHeight="1" x14ac:dyDescent="0.2">
      <c r="A109" s="277"/>
      <c r="B109" s="1302"/>
      <c r="C109" s="1531" t="s">
        <v>157</v>
      </c>
      <c r="D109" s="1532"/>
      <c r="E109" s="1533"/>
      <c r="F109" s="1048"/>
      <c r="G109" s="1048"/>
      <c r="H109" s="358" t="e">
        <f>+H108/H111</f>
        <v>#DIV/0!</v>
      </c>
      <c r="I109" s="1049" t="e">
        <f>+I108/I111</f>
        <v>#DIV/0!</v>
      </c>
      <c r="J109" s="1112"/>
      <c r="K109" s="803"/>
      <c r="L109" s="804"/>
      <c r="M109" s="805"/>
      <c r="N109" s="806"/>
      <c r="O109" s="811"/>
      <c r="P109" s="804"/>
      <c r="Q109" s="805"/>
      <c r="R109" s="806"/>
      <c r="S109" s="811"/>
      <c r="T109" s="804"/>
      <c r="U109" s="805"/>
      <c r="V109" s="806"/>
      <c r="W109" s="1267"/>
      <c r="X109" s="1267"/>
      <c r="Y109" s="1267"/>
      <c r="Z109" s="1267"/>
      <c r="AA109" s="803"/>
      <c r="AB109" s="804"/>
      <c r="AC109" s="805"/>
      <c r="AD109" s="807"/>
      <c r="AE109" s="812"/>
      <c r="AF109" s="806"/>
      <c r="AG109" s="926"/>
      <c r="AH109" s="1141"/>
      <c r="AI109" s="809"/>
      <c r="AJ109" s="809"/>
      <c r="AK109" s="810"/>
      <c r="AL109" s="806"/>
      <c r="AM109" s="811"/>
      <c r="AN109" s="807"/>
      <c r="AO109" s="812"/>
      <c r="AP109" s="926"/>
    </row>
    <row r="110" spans="1:42" ht="15" customHeight="1" thickBot="1" x14ac:dyDescent="0.25">
      <c r="A110" s="222"/>
      <c r="B110" s="1303"/>
      <c r="C110" s="201"/>
      <c r="D110" s="202"/>
      <c r="E110" s="1084"/>
      <c r="F110" s="1043"/>
      <c r="G110" s="1043"/>
      <c r="H110" s="447"/>
      <c r="I110" s="1044"/>
      <c r="J110" s="1108"/>
      <c r="K110" s="448"/>
      <c r="L110" s="449"/>
      <c r="M110" s="461"/>
      <c r="N110" s="403"/>
      <c r="O110" s="50"/>
      <c r="P110" s="449"/>
      <c r="Q110" s="461"/>
      <c r="R110" s="403"/>
      <c r="S110" s="50"/>
      <c r="T110" s="449"/>
      <c r="U110" s="461"/>
      <c r="V110" s="403"/>
      <c r="W110" s="1266"/>
      <c r="X110" s="1266"/>
      <c r="Y110" s="1266"/>
      <c r="Z110" s="1266"/>
      <c r="AA110" s="448"/>
      <c r="AB110" s="449"/>
      <c r="AC110" s="461"/>
      <c r="AD110" s="470"/>
      <c r="AE110" s="476"/>
      <c r="AF110" s="403"/>
      <c r="AG110" s="923"/>
      <c r="AH110" s="1133"/>
      <c r="AI110" s="637"/>
      <c r="AJ110" s="637"/>
      <c r="AK110" s="638"/>
      <c r="AL110" s="403"/>
      <c r="AM110" s="50"/>
      <c r="AN110" s="470"/>
      <c r="AO110" s="476"/>
      <c r="AP110" s="923"/>
    </row>
    <row r="111" spans="1:42" s="9" customFormat="1" ht="31.5" thickTop="1" thickBot="1" x14ac:dyDescent="0.25">
      <c r="A111" s="927"/>
      <c r="B111" s="1316"/>
      <c r="C111" s="1231" t="s">
        <v>159</v>
      </c>
      <c r="D111" s="424"/>
      <c r="E111" s="1085"/>
      <c r="F111" s="1050">
        <f>SUM(F86,F108)</f>
        <v>0</v>
      </c>
      <c r="G111" s="1050">
        <f t="shared" ref="G111:L111" si="8">SUM(G86,G108)</f>
        <v>0</v>
      </c>
      <c r="H111" s="433">
        <f t="shared" si="8"/>
        <v>0</v>
      </c>
      <c r="I111" s="1051">
        <f t="shared" si="8"/>
        <v>0</v>
      </c>
      <c r="J111" s="1050">
        <f t="shared" si="8"/>
        <v>0</v>
      </c>
      <c r="K111" s="433">
        <f t="shared" si="8"/>
        <v>0</v>
      </c>
      <c r="L111" s="433">
        <f t="shared" si="8"/>
        <v>0</v>
      </c>
      <c r="M111" s="485" t="e">
        <f>+L111/J111</f>
        <v>#DIV/0!</v>
      </c>
      <c r="N111" s="433">
        <f>SUM(N86,N108)</f>
        <v>0</v>
      </c>
      <c r="O111" s="433">
        <f>SUM(O86,O108)</f>
        <v>0</v>
      </c>
      <c r="P111" s="433">
        <f>SUM(P86,P108)</f>
        <v>0</v>
      </c>
      <c r="Q111" s="485" t="e">
        <f>+P111/N111</f>
        <v>#DIV/0!</v>
      </c>
      <c r="R111" s="433">
        <f>SUM(R86,R108)</f>
        <v>0</v>
      </c>
      <c r="S111" s="433">
        <f>SUM(S86,S108)</f>
        <v>0</v>
      </c>
      <c r="T111" s="433">
        <f>SUM(T86,T108)</f>
        <v>0</v>
      </c>
      <c r="U111" s="485" t="e">
        <f>+T111/R111</f>
        <v>#DIV/0!</v>
      </c>
      <c r="V111" s="433">
        <f t="shared" ref="V111:AB111" si="9">SUM(V86,V108)</f>
        <v>0</v>
      </c>
      <c r="W111" s="827">
        <f t="shared" si="9"/>
        <v>0</v>
      </c>
      <c r="X111" s="827">
        <f t="shared" si="9"/>
        <v>0</v>
      </c>
      <c r="Y111" s="827">
        <f t="shared" si="9"/>
        <v>0</v>
      </c>
      <c r="Z111" s="827">
        <f t="shared" si="9"/>
        <v>0</v>
      </c>
      <c r="AA111" s="433">
        <f t="shared" si="9"/>
        <v>0</v>
      </c>
      <c r="AB111" s="433">
        <f t="shared" si="9"/>
        <v>0</v>
      </c>
      <c r="AC111" s="485" t="e">
        <f>+AB111/V111</f>
        <v>#DIV/0!</v>
      </c>
      <c r="AD111" s="474"/>
      <c r="AE111" s="479"/>
      <c r="AF111" s="430"/>
      <c r="AG111" s="928"/>
      <c r="AH111" s="1142">
        <f t="shared" ref="AH111:AM111" si="10">SUM(AH86,AH108)</f>
        <v>0</v>
      </c>
      <c r="AI111" s="656">
        <f t="shared" si="10"/>
        <v>0</v>
      </c>
      <c r="AJ111" s="656">
        <f t="shared" si="10"/>
        <v>0</v>
      </c>
      <c r="AK111" s="657">
        <f t="shared" si="10"/>
        <v>0</v>
      </c>
      <c r="AL111" s="433">
        <f t="shared" si="10"/>
        <v>0</v>
      </c>
      <c r="AM111" s="433">
        <f t="shared" si="10"/>
        <v>0</v>
      </c>
      <c r="AN111" s="499">
        <f>IF(ISERROR((+$AL111+$V111+$R111+$N111+$J111)/$F111),0,(+$AL111+$V111+$R111+$N111+$J111)/$F111)</f>
        <v>0</v>
      </c>
      <c r="AO111" s="499">
        <f>IF(ISERROR(($AM111+$AA111+$S111+$O111+$K111)/$G111),0,($AM111+$AA111+$S111+$O111+$K111)/$G111)</f>
        <v>0</v>
      </c>
      <c r="AP111" s="928"/>
    </row>
    <row r="112" spans="1:42" ht="15" customHeight="1" thickTop="1" x14ac:dyDescent="0.2">
      <c r="A112" s="116"/>
      <c r="B112" s="1"/>
      <c r="C112" s="1232"/>
      <c r="D112" s="106"/>
      <c r="E112" s="1086"/>
      <c r="F112" s="1043"/>
      <c r="G112" s="1043"/>
      <c r="H112" s="447"/>
      <c r="I112" s="1044"/>
      <c r="J112" s="1108"/>
      <c r="K112" s="448"/>
      <c r="L112" s="449"/>
      <c r="M112" s="461"/>
      <c r="N112" s="403"/>
      <c r="O112" s="50"/>
      <c r="P112" s="449"/>
      <c r="Q112" s="461"/>
      <c r="R112" s="403"/>
      <c r="S112" s="50"/>
      <c r="T112" s="449"/>
      <c r="U112" s="461"/>
      <c r="V112" s="403"/>
      <c r="W112" s="1266"/>
      <c r="X112" s="1266"/>
      <c r="Y112" s="1266"/>
      <c r="Z112" s="1266"/>
      <c r="AA112" s="448"/>
      <c r="AB112" s="449"/>
      <c r="AC112" s="461"/>
      <c r="AD112" s="470"/>
      <c r="AE112" s="476"/>
      <c r="AF112" s="403"/>
      <c r="AG112" s="923"/>
      <c r="AH112" s="1133"/>
      <c r="AI112" s="637"/>
      <c r="AJ112" s="637"/>
      <c r="AK112" s="638"/>
      <c r="AL112" s="403"/>
      <c r="AM112" s="50"/>
      <c r="AN112" s="470"/>
      <c r="AO112" s="476"/>
      <c r="AP112" s="923"/>
    </row>
    <row r="113" spans="1:53" ht="15" customHeight="1" x14ac:dyDescent="0.2">
      <c r="A113" s="1374" t="s">
        <v>376</v>
      </c>
      <c r="B113" s="1375"/>
      <c r="C113" s="1376" t="s">
        <v>377</v>
      </c>
      <c r="D113" s="801"/>
      <c r="E113" s="1087" t="s">
        <v>145</v>
      </c>
      <c r="F113" s="1052" t="s">
        <v>93</v>
      </c>
      <c r="G113" s="1052" t="s">
        <v>93</v>
      </c>
      <c r="H113" s="284" t="s">
        <v>93</v>
      </c>
      <c r="I113" s="966" t="s">
        <v>93</v>
      </c>
      <c r="J113" s="1052" t="s">
        <v>93</v>
      </c>
      <c r="K113" s="800" t="s">
        <v>93</v>
      </c>
      <c r="L113" s="284" t="s">
        <v>93</v>
      </c>
      <c r="M113" s="461"/>
      <c r="N113" s="284" t="s">
        <v>93</v>
      </c>
      <c r="O113" s="284" t="s">
        <v>93</v>
      </c>
      <c r="P113" s="284" t="s">
        <v>93</v>
      </c>
      <c r="Q113" s="461"/>
      <c r="R113" s="284" t="s">
        <v>93</v>
      </c>
      <c r="S113" s="284" t="s">
        <v>93</v>
      </c>
      <c r="T113" s="284" t="s">
        <v>93</v>
      </c>
      <c r="U113" s="461"/>
      <c r="V113" s="284" t="s">
        <v>93</v>
      </c>
      <c r="W113" s="828"/>
      <c r="X113" s="828"/>
      <c r="Y113" s="828"/>
      <c r="Z113" s="828"/>
      <c r="AA113" s="284" t="s">
        <v>93</v>
      </c>
      <c r="AB113" s="284" t="s">
        <v>93</v>
      </c>
      <c r="AC113" s="461"/>
      <c r="AD113" s="470"/>
      <c r="AE113" s="476"/>
      <c r="AF113" s="403"/>
      <c r="AG113" s="923"/>
      <c r="AH113" s="1134" t="s">
        <v>93</v>
      </c>
      <c r="AI113" s="640" t="s">
        <v>93</v>
      </c>
      <c r="AJ113" s="640" t="s">
        <v>93</v>
      </c>
      <c r="AK113" s="658" t="s">
        <v>93</v>
      </c>
      <c r="AL113" s="284" t="s">
        <v>93</v>
      </c>
      <c r="AM113" s="284" t="s">
        <v>93</v>
      </c>
      <c r="AN113" s="470"/>
      <c r="AO113" s="476"/>
      <c r="AP113" s="923"/>
    </row>
    <row r="114" spans="1:53" ht="15" customHeight="1" x14ac:dyDescent="0.2">
      <c r="A114" s="116"/>
      <c r="B114" s="1"/>
      <c r="C114" s="1529" t="s">
        <v>142</v>
      </c>
      <c r="D114" s="1581"/>
      <c r="E114" s="1146">
        <f>IF(ISERROR($I114/$I$111),0,($I114/$I$111))</f>
        <v>0</v>
      </c>
      <c r="F114" s="1034">
        <f>+' Original Budget Template'!F114</f>
        <v>0</v>
      </c>
      <c r="G114" s="1034">
        <f>+' Original Budget Template'!G114</f>
        <v>0</v>
      </c>
      <c r="H114" s="439">
        <f>' Original Budget Template'!G114</f>
        <v>0</v>
      </c>
      <c r="I114" s="1035">
        <f>+G114</f>
        <v>0</v>
      </c>
      <c r="J114" s="1034">
        <f>+' Original Budget Template'!L114</f>
        <v>0</v>
      </c>
      <c r="K114" s="536">
        <f>+'Progress Report - Yr 1 &amp; 9 mth'!O114</f>
        <v>0</v>
      </c>
      <c r="L114" s="441">
        <f>+K114-J114</f>
        <v>0</v>
      </c>
      <c r="M114" s="458">
        <f>IF(ISERROR(L114/J114),0,L114/J114)</f>
        <v>0</v>
      </c>
      <c r="N114" s="174">
        <f>+'Progress Financial Report -Yr 2'!N114</f>
        <v>0</v>
      </c>
      <c r="O114" s="174">
        <f>+'Progress Financial Report -Yr 2'!S114</f>
        <v>0</v>
      </c>
      <c r="P114" s="441">
        <f>+O114-N114</f>
        <v>0</v>
      </c>
      <c r="Q114" s="458">
        <f>IF(ISERROR(P114/N114),0,P114/N114)</f>
        <v>0</v>
      </c>
      <c r="R114" s="174">
        <f>+'Progress Financial Report -Yr 3'!R114</f>
        <v>0</v>
      </c>
      <c r="S114" s="174">
        <f>+'Progress Financial Report -Yr 3'!W114</f>
        <v>0</v>
      </c>
      <c r="T114" s="441">
        <f>+S114-R114</f>
        <v>0</v>
      </c>
      <c r="U114" s="458">
        <f>IF(ISERROR(T114/R114),0,T114/R114)</f>
        <v>0</v>
      </c>
      <c r="V114" s="174">
        <f>+'Progress Financial Report -Yr 3'!AI114</f>
        <v>0</v>
      </c>
      <c r="W114" s="440"/>
      <c r="X114" s="440"/>
      <c r="Y114" s="440"/>
      <c r="Z114" s="440"/>
      <c r="AA114" s="1034">
        <f>SUM(W114:Z114)</f>
        <v>0</v>
      </c>
      <c r="AB114" s="441">
        <f>+AA114-V114</f>
        <v>0</v>
      </c>
      <c r="AC114" s="458">
        <f>IF(ISERROR(AB114/V114),0,AB114/V114)</f>
        <v>0</v>
      </c>
      <c r="AD114" s="470"/>
      <c r="AE114" s="476"/>
      <c r="AF114" s="590"/>
      <c r="AG114" s="1157"/>
      <c r="AH114" s="1137">
        <f>+' Original Budget Template'!AF114</f>
        <v>0</v>
      </c>
      <c r="AI114" s="646">
        <f>+' Original Budget Template'!AG114</f>
        <v>0</v>
      </c>
      <c r="AJ114" s="646">
        <f>+' Original Budget Template'!AH114</f>
        <v>0</v>
      </c>
      <c r="AK114" s="647">
        <f>+' Original Budget Template'!AI114</f>
        <v>0</v>
      </c>
      <c r="AL114" s="684">
        <f>+' Original Budget Template'!AJ114</f>
        <v>0</v>
      </c>
      <c r="AM114" s="684">
        <f>SUM(AH114:AK114)</f>
        <v>0</v>
      </c>
      <c r="AN114" s="470"/>
      <c r="AO114" s="476"/>
      <c r="AP114" s="914"/>
    </row>
    <row r="115" spans="1:53" ht="15" customHeight="1" x14ac:dyDescent="0.2">
      <c r="A115" s="116"/>
      <c r="B115" s="1"/>
      <c r="C115" s="1529" t="s">
        <v>141</v>
      </c>
      <c r="D115" s="1581"/>
      <c r="E115" s="1146">
        <f>IF(ISERROR($I115/$I$111),0,($I115/$I$111))</f>
        <v>0</v>
      </c>
      <c r="F115" s="1034">
        <f>+' Original Budget Template'!F115</f>
        <v>0</v>
      </c>
      <c r="G115" s="1034">
        <f>+' Original Budget Template'!G115</f>
        <v>0</v>
      </c>
      <c r="H115" s="439">
        <f>' Original Budget Template'!G115</f>
        <v>0</v>
      </c>
      <c r="I115" s="1035">
        <f>+G115</f>
        <v>0</v>
      </c>
      <c r="J115" s="1034">
        <f>+' Original Budget Template'!L115</f>
        <v>0</v>
      </c>
      <c r="K115" s="536">
        <f>+'Progress Report - Yr 1 &amp; 9 mth'!O115</f>
        <v>0</v>
      </c>
      <c r="L115" s="441">
        <f>+K115-J115</f>
        <v>0</v>
      </c>
      <c r="M115" s="458">
        <f>IF(ISERROR(L115/J115),0,L115/J115)</f>
        <v>0</v>
      </c>
      <c r="N115" s="174">
        <f>+'Progress Financial Report -Yr 2'!N115</f>
        <v>0</v>
      </c>
      <c r="O115" s="174">
        <f>+'Progress Financial Report -Yr 2'!S115</f>
        <v>0</v>
      </c>
      <c r="P115" s="441">
        <f>+O115-N115</f>
        <v>0</v>
      </c>
      <c r="Q115" s="458">
        <f>IF(ISERROR(P115/N115),0,P115/N115)</f>
        <v>0</v>
      </c>
      <c r="R115" s="174">
        <f>+'Progress Financial Report -Yr 3'!R115</f>
        <v>0</v>
      </c>
      <c r="S115" s="174">
        <f>+'Progress Financial Report -Yr 3'!W115</f>
        <v>0</v>
      </c>
      <c r="T115" s="441">
        <f>+S115-R115</f>
        <v>0</v>
      </c>
      <c r="U115" s="458">
        <f>IF(ISERROR(T115/R115),0,T115/R115)</f>
        <v>0</v>
      </c>
      <c r="V115" s="174">
        <f>+'Progress Financial Report -Yr 3'!AI115</f>
        <v>0</v>
      </c>
      <c r="W115" s="440"/>
      <c r="X115" s="440"/>
      <c r="Y115" s="440"/>
      <c r="Z115" s="440"/>
      <c r="AA115" s="1034">
        <f>SUM(W115:Z115)</f>
        <v>0</v>
      </c>
      <c r="AB115" s="441">
        <f>+AA115-V115</f>
        <v>0</v>
      </c>
      <c r="AC115" s="458">
        <f>IF(ISERROR(AB115/V115),0,AB115/V115)</f>
        <v>0</v>
      </c>
      <c r="AD115" s="470"/>
      <c r="AE115" s="476"/>
      <c r="AF115" s="590"/>
      <c r="AG115" s="1157"/>
      <c r="AH115" s="1137">
        <f>+' Original Budget Template'!AF115</f>
        <v>0</v>
      </c>
      <c r="AI115" s="646">
        <f>+' Original Budget Template'!AG115</f>
        <v>0</v>
      </c>
      <c r="AJ115" s="646">
        <f>+' Original Budget Template'!AH115</f>
        <v>0</v>
      </c>
      <c r="AK115" s="647">
        <f>+' Original Budget Template'!AI115</f>
        <v>0</v>
      </c>
      <c r="AL115" s="684">
        <f>+' Original Budget Template'!AJ115</f>
        <v>0</v>
      </c>
      <c r="AM115" s="684">
        <f>SUM(AH115:AK115)</f>
        <v>0</v>
      </c>
      <c r="AN115" s="470"/>
      <c r="AO115" s="476"/>
      <c r="AP115" s="914"/>
    </row>
    <row r="116" spans="1:53" ht="15" customHeight="1" x14ac:dyDescent="0.2">
      <c r="A116" s="116"/>
      <c r="B116" s="1"/>
      <c r="C116" s="1529" t="s">
        <v>143</v>
      </c>
      <c r="D116" s="1581"/>
      <c r="E116" s="1146">
        <f>IF(ISERROR($I116/$I$111),0,($I116/$I$111))</f>
        <v>0</v>
      </c>
      <c r="F116" s="1034">
        <f>+' Original Budget Template'!F116</f>
        <v>0</v>
      </c>
      <c r="G116" s="1034">
        <f>+' Original Budget Template'!G116</f>
        <v>0</v>
      </c>
      <c r="H116" s="439">
        <f>' Original Budget Template'!G116</f>
        <v>0</v>
      </c>
      <c r="I116" s="1035">
        <f>+G116</f>
        <v>0</v>
      </c>
      <c r="J116" s="1034">
        <f>+' Original Budget Template'!L116</f>
        <v>0</v>
      </c>
      <c r="K116" s="536">
        <f>+'Progress Report - Yr 1 &amp; 9 mth'!O116</f>
        <v>0</v>
      </c>
      <c r="L116" s="441">
        <f>+K116-J116</f>
        <v>0</v>
      </c>
      <c r="M116" s="458">
        <f>IF(ISERROR(L116/J116),0,L116/J116)</f>
        <v>0</v>
      </c>
      <c r="N116" s="174">
        <f>+'Progress Financial Report -Yr 2'!N116</f>
        <v>0</v>
      </c>
      <c r="O116" s="174">
        <f>+'Progress Financial Report -Yr 2'!S116</f>
        <v>0</v>
      </c>
      <c r="P116" s="441">
        <f>+O116-N116</f>
        <v>0</v>
      </c>
      <c r="Q116" s="458">
        <f>IF(ISERROR(P116/N116),0,P116/N116)</f>
        <v>0</v>
      </c>
      <c r="R116" s="174">
        <f>+'Progress Financial Report -Yr 3'!R116</f>
        <v>0</v>
      </c>
      <c r="S116" s="174">
        <f>+'Progress Financial Report -Yr 3'!W116</f>
        <v>0</v>
      </c>
      <c r="T116" s="441">
        <f>+S116-R116</f>
        <v>0</v>
      </c>
      <c r="U116" s="458">
        <f>IF(ISERROR(T116/R116),0,T116/R116)</f>
        <v>0</v>
      </c>
      <c r="V116" s="174">
        <f>+'Progress Financial Report -Yr 3'!AI116</f>
        <v>0</v>
      </c>
      <c r="W116" s="440"/>
      <c r="X116" s="440"/>
      <c r="Y116" s="440"/>
      <c r="Z116" s="440"/>
      <c r="AA116" s="1034">
        <f>SUM(W116:Z116)</f>
        <v>0</v>
      </c>
      <c r="AB116" s="441">
        <f>+AA116-V116</f>
        <v>0</v>
      </c>
      <c r="AC116" s="458">
        <f>IF(ISERROR(AB116/V116),0,AB116/V116)</f>
        <v>0</v>
      </c>
      <c r="AD116" s="470"/>
      <c r="AE116" s="476"/>
      <c r="AF116" s="590"/>
      <c r="AG116" s="1157"/>
      <c r="AH116" s="1137">
        <f>+' Original Budget Template'!AF116</f>
        <v>0</v>
      </c>
      <c r="AI116" s="646">
        <f>+' Original Budget Template'!AG116</f>
        <v>0</v>
      </c>
      <c r="AJ116" s="646">
        <f>+' Original Budget Template'!AH116</f>
        <v>0</v>
      </c>
      <c r="AK116" s="647">
        <f>+' Original Budget Template'!AI116</f>
        <v>0</v>
      </c>
      <c r="AL116" s="684">
        <f>+' Original Budget Template'!AJ116</f>
        <v>0</v>
      </c>
      <c r="AM116" s="684">
        <f>SUM(AH116:AK116)</f>
        <v>0</v>
      </c>
      <c r="AN116" s="470"/>
      <c r="AO116" s="476"/>
      <c r="AP116" s="914"/>
    </row>
    <row r="117" spans="1:53" ht="15" customHeight="1" thickBot="1" x14ac:dyDescent="0.25">
      <c r="A117" s="116"/>
      <c r="B117" s="1"/>
      <c r="C117" s="1529" t="s">
        <v>166</v>
      </c>
      <c r="D117" s="1581"/>
      <c r="E117" s="1146">
        <f>IF(ISERROR($I117/$I$111),0,($I117/$I$111))</f>
        <v>0</v>
      </c>
      <c r="F117" s="1053">
        <f>+' Original Budget Template'!F117</f>
        <v>0</v>
      </c>
      <c r="G117" s="1053">
        <f>+' Original Budget Template'!G117</f>
        <v>0</v>
      </c>
      <c r="H117" s="439">
        <f>' Original Budget Template'!G117</f>
        <v>0</v>
      </c>
      <c r="I117" s="1035">
        <f>+G117</f>
        <v>0</v>
      </c>
      <c r="J117" s="1034">
        <f>+' Original Budget Template'!L117</f>
        <v>0</v>
      </c>
      <c r="K117" s="536">
        <f>+'Progress Report - Yr 1 &amp; 9 mth'!O117</f>
        <v>0</v>
      </c>
      <c r="L117" s="441">
        <f>+K117-J117</f>
        <v>0</v>
      </c>
      <c r="M117" s="486">
        <f>IF(ISERROR(L117/J117),0,L117/J117)</f>
        <v>0</v>
      </c>
      <c r="N117" s="174">
        <f>+'Progress Financial Report -Yr 2'!N117</f>
        <v>0</v>
      </c>
      <c r="O117" s="174">
        <f>+'Progress Financial Report -Yr 2'!S117</f>
        <v>0</v>
      </c>
      <c r="P117" s="441">
        <f>+O117-N117</f>
        <v>0</v>
      </c>
      <c r="Q117" s="486">
        <f>IF(ISERROR(P117/N117),0,P117/N117)</f>
        <v>0</v>
      </c>
      <c r="R117" s="174">
        <f>+'Progress Financial Report -Yr 3'!R117</f>
        <v>0</v>
      </c>
      <c r="S117" s="174">
        <f>+'Progress Financial Report -Yr 3'!W117</f>
        <v>0</v>
      </c>
      <c r="T117" s="441">
        <f>+S117-R117</f>
        <v>0</v>
      </c>
      <c r="U117" s="486">
        <f>IF(ISERROR(T117/R117),0,T117/R117)</f>
        <v>0</v>
      </c>
      <c r="V117" s="174">
        <f>+'Progress Financial Report -Yr 3'!AI117</f>
        <v>0</v>
      </c>
      <c r="W117" s="440"/>
      <c r="X117" s="440"/>
      <c r="Y117" s="440"/>
      <c r="Z117" s="440"/>
      <c r="AA117" s="1034">
        <f>SUM(W117:Z117)</f>
        <v>0</v>
      </c>
      <c r="AB117" s="441">
        <f>+AA117-V117</f>
        <v>0</v>
      </c>
      <c r="AC117" s="486">
        <f>IF(ISERROR(AB117/V117),0,AB117/V117)</f>
        <v>0</v>
      </c>
      <c r="AD117" s="470"/>
      <c r="AE117" s="476"/>
      <c r="AF117" s="591"/>
      <c r="AG117" s="1158"/>
      <c r="AH117" s="1137">
        <f>+' Original Budget Template'!AF117</f>
        <v>0</v>
      </c>
      <c r="AI117" s="646">
        <f>+' Original Budget Template'!AG117</f>
        <v>0</v>
      </c>
      <c r="AJ117" s="646">
        <f>+' Original Budget Template'!AH117</f>
        <v>0</v>
      </c>
      <c r="AK117" s="647">
        <f>+' Original Budget Template'!AI117</f>
        <v>0</v>
      </c>
      <c r="AL117" s="684">
        <f>+' Original Budget Template'!AJ117</f>
        <v>0</v>
      </c>
      <c r="AM117" s="684">
        <f>SUM(AH117:AK117)</f>
        <v>0</v>
      </c>
      <c r="AN117" s="470"/>
      <c r="AO117" s="476"/>
      <c r="AP117" s="914"/>
    </row>
    <row r="118" spans="1:53" s="484" customFormat="1" ht="15" customHeight="1" thickTop="1" x14ac:dyDescent="0.2">
      <c r="A118" s="930"/>
      <c r="B118" s="1317"/>
      <c r="C118" s="1233" t="s">
        <v>144</v>
      </c>
      <c r="D118" s="483"/>
      <c r="E118" s="1147">
        <f>IF(ISERROR($I118/$I$111),0,($I118/$I$111))</f>
        <v>0</v>
      </c>
      <c r="F118" s="1055">
        <f>SUM(F114:F117)</f>
        <v>0</v>
      </c>
      <c r="G118" s="1055">
        <f t="shared" ref="G118:L118" si="11">SUM(G114:G117)</f>
        <v>0</v>
      </c>
      <c r="H118" s="679">
        <f t="shared" si="11"/>
        <v>0</v>
      </c>
      <c r="I118" s="1164">
        <f t="shared" si="11"/>
        <v>0</v>
      </c>
      <c r="J118" s="1163">
        <f t="shared" si="11"/>
        <v>0</v>
      </c>
      <c r="K118" s="679">
        <f t="shared" si="11"/>
        <v>0</v>
      </c>
      <c r="L118" s="679">
        <f t="shared" si="11"/>
        <v>0</v>
      </c>
      <c r="M118" s="488">
        <f>IF(ISERROR(L118/J118),0,L118/J118)</f>
        <v>0</v>
      </c>
      <c r="N118" s="679">
        <f>SUM(N114:N117)</f>
        <v>0</v>
      </c>
      <c r="O118" s="679">
        <f>SUM(O114:O117)</f>
        <v>0</v>
      </c>
      <c r="P118" s="679">
        <f>SUM(P114:P117)</f>
        <v>0</v>
      </c>
      <c r="Q118" s="488">
        <f>IF(ISERROR(P118/N118),0,P118/N118)</f>
        <v>0</v>
      </c>
      <c r="R118" s="679">
        <f>SUM(R114:R117)</f>
        <v>0</v>
      </c>
      <c r="S118" s="679">
        <f>SUM(S114:S117)</f>
        <v>0</v>
      </c>
      <c r="T118" s="679">
        <f>SUM(T114:T117)</f>
        <v>0</v>
      </c>
      <c r="U118" s="488">
        <f>IF(ISERROR(T118/R118),0,T118/R118)</f>
        <v>0</v>
      </c>
      <c r="V118" s="679">
        <f t="shared" ref="V118:AB118" si="12">SUM(V114:V117)</f>
        <v>0</v>
      </c>
      <c r="W118" s="672">
        <f t="shared" si="12"/>
        <v>0</v>
      </c>
      <c r="X118" s="672">
        <f t="shared" si="12"/>
        <v>0</v>
      </c>
      <c r="Y118" s="672">
        <f t="shared" si="12"/>
        <v>0</v>
      </c>
      <c r="Z118" s="672">
        <f t="shared" si="12"/>
        <v>0</v>
      </c>
      <c r="AA118" s="672">
        <f t="shared" si="12"/>
        <v>0</v>
      </c>
      <c r="AB118" s="679">
        <f t="shared" si="12"/>
        <v>0</v>
      </c>
      <c r="AC118" s="488">
        <f>IF(ISERROR(AB118/V118),0,AB118/V118)</f>
        <v>0</v>
      </c>
      <c r="AD118" s="490"/>
      <c r="AE118" s="491"/>
      <c r="AF118" s="489"/>
      <c r="AG118" s="949"/>
      <c r="AH118" s="1184">
        <f t="shared" ref="AH118:AM118" si="13">SUM(AH114:AH117)</f>
        <v>0</v>
      </c>
      <c r="AI118" s="689">
        <f t="shared" si="13"/>
        <v>0</v>
      </c>
      <c r="AJ118" s="689">
        <f t="shared" si="13"/>
        <v>0</v>
      </c>
      <c r="AK118" s="690">
        <f t="shared" si="13"/>
        <v>0</v>
      </c>
      <c r="AL118" s="680">
        <f t="shared" si="13"/>
        <v>0</v>
      </c>
      <c r="AM118" s="680">
        <f t="shared" si="13"/>
        <v>0</v>
      </c>
      <c r="AN118" s="490"/>
      <c r="AO118" s="491"/>
      <c r="AP118" s="949"/>
    </row>
    <row r="119" spans="1:53" ht="15" customHeight="1" x14ac:dyDescent="0.2">
      <c r="A119" s="116"/>
      <c r="B119" s="1"/>
      <c r="C119" s="1232"/>
      <c r="D119" s="106"/>
      <c r="E119" s="1148"/>
      <c r="F119" s="1057"/>
      <c r="G119" s="1057"/>
      <c r="H119" s="492"/>
      <c r="I119" s="1058"/>
      <c r="J119" s="1057"/>
      <c r="K119" s="492"/>
      <c r="L119" s="492"/>
      <c r="M119" s="461"/>
      <c r="N119" s="492"/>
      <c r="O119" s="492"/>
      <c r="P119" s="492"/>
      <c r="Q119" s="461"/>
      <c r="R119" s="492"/>
      <c r="S119" s="492"/>
      <c r="T119" s="492"/>
      <c r="U119" s="461"/>
      <c r="V119" s="492"/>
      <c r="W119" s="830"/>
      <c r="X119" s="830"/>
      <c r="Y119" s="830"/>
      <c r="Z119" s="830"/>
      <c r="AA119" s="492"/>
      <c r="AB119" s="492"/>
      <c r="AC119" s="461"/>
      <c r="AD119" s="470"/>
      <c r="AE119" s="476"/>
      <c r="AF119" s="403"/>
      <c r="AG119" s="923"/>
      <c r="AH119" s="1162"/>
      <c r="AI119" s="660"/>
      <c r="AJ119" s="660"/>
      <c r="AK119" s="661"/>
      <c r="AL119" s="492"/>
      <c r="AM119" s="492"/>
      <c r="AN119" s="470"/>
      <c r="AO119" s="476"/>
      <c r="AP119" s="923"/>
    </row>
    <row r="120" spans="1:53" ht="15" customHeight="1" x14ac:dyDescent="0.2">
      <c r="A120" s="905"/>
      <c r="B120" s="1305"/>
      <c r="C120" s="1234" t="s">
        <v>156</v>
      </c>
      <c r="D120" s="278"/>
      <c r="E120" s="1149">
        <f>IF(ISERROR($I120/$I$111),0,($I120/$I$111))</f>
        <v>0</v>
      </c>
      <c r="F120" s="1059">
        <f>+F111-F118</f>
        <v>0</v>
      </c>
      <c r="G120" s="1059">
        <f t="shared" ref="G120:L120" si="14">+G111-G118</f>
        <v>0</v>
      </c>
      <c r="H120" s="493">
        <f t="shared" si="14"/>
        <v>0</v>
      </c>
      <c r="I120" s="1060">
        <f t="shared" si="14"/>
        <v>0</v>
      </c>
      <c r="J120" s="1059">
        <f t="shared" si="14"/>
        <v>0</v>
      </c>
      <c r="K120" s="493">
        <f t="shared" si="14"/>
        <v>0</v>
      </c>
      <c r="L120" s="493">
        <f t="shared" si="14"/>
        <v>0</v>
      </c>
      <c r="M120" s="494"/>
      <c r="N120" s="493">
        <f>+N111-N118</f>
        <v>0</v>
      </c>
      <c r="O120" s="493">
        <f>+O111-O118</f>
        <v>0</v>
      </c>
      <c r="P120" s="493">
        <f>+P111-P118</f>
        <v>0</v>
      </c>
      <c r="Q120" s="494"/>
      <c r="R120" s="493">
        <f>+R111-R118</f>
        <v>0</v>
      </c>
      <c r="S120" s="493">
        <f>+S111-S118</f>
        <v>0</v>
      </c>
      <c r="T120" s="493">
        <f>+T111-T118</f>
        <v>0</v>
      </c>
      <c r="U120" s="494"/>
      <c r="V120" s="493">
        <f t="shared" ref="V120:AB120" si="15">+V111-V118</f>
        <v>0</v>
      </c>
      <c r="W120" s="493">
        <f t="shared" si="15"/>
        <v>0</v>
      </c>
      <c r="X120" s="493">
        <f t="shared" si="15"/>
        <v>0</v>
      </c>
      <c r="Y120" s="493">
        <f t="shared" si="15"/>
        <v>0</v>
      </c>
      <c r="Z120" s="493">
        <f t="shared" si="15"/>
        <v>0</v>
      </c>
      <c r="AA120" s="493">
        <f t="shared" si="15"/>
        <v>0</v>
      </c>
      <c r="AB120" s="493">
        <f t="shared" si="15"/>
        <v>0</v>
      </c>
      <c r="AC120" s="494"/>
      <c r="AD120" s="497"/>
      <c r="AE120" s="498"/>
      <c r="AF120" s="495"/>
      <c r="AG120" s="932"/>
      <c r="AH120" s="1145">
        <f t="shared" ref="AH120:AM120" si="16">+AH111-AH118</f>
        <v>0</v>
      </c>
      <c r="AI120" s="663">
        <f t="shared" si="16"/>
        <v>0</v>
      </c>
      <c r="AJ120" s="663">
        <f t="shared" si="16"/>
        <v>0</v>
      </c>
      <c r="AK120" s="664">
        <f t="shared" si="16"/>
        <v>0</v>
      </c>
      <c r="AL120" s="493">
        <f t="shared" si="16"/>
        <v>0</v>
      </c>
      <c r="AM120" s="493">
        <f t="shared" si="16"/>
        <v>0</v>
      </c>
      <c r="AN120" s="497"/>
      <c r="AO120" s="498"/>
      <c r="AP120" s="932"/>
    </row>
    <row r="121" spans="1:53" ht="15" customHeight="1" thickBot="1" x14ac:dyDescent="0.25">
      <c r="A121" s="124"/>
      <c r="B121" s="125"/>
      <c r="C121" s="1235"/>
      <c r="D121" s="232"/>
      <c r="E121" s="933"/>
      <c r="F121" s="1061"/>
      <c r="G121" s="232"/>
      <c r="H121" s="232"/>
      <c r="I121" s="933"/>
      <c r="J121" s="1061"/>
      <c r="K121" s="232"/>
      <c r="L121" s="232"/>
      <c r="M121" s="232"/>
      <c r="N121" s="482"/>
      <c r="O121" s="232"/>
      <c r="P121" s="232"/>
      <c r="Q121" s="232"/>
      <c r="R121" s="482"/>
      <c r="S121" s="232"/>
      <c r="T121" s="232"/>
      <c r="U121" s="232"/>
      <c r="V121" s="482"/>
      <c r="W121" s="232"/>
      <c r="X121" s="232"/>
      <c r="Y121" s="232"/>
      <c r="Z121" s="232"/>
      <c r="AA121" s="232"/>
      <c r="AB121" s="232"/>
      <c r="AC121" s="232"/>
      <c r="AD121" s="232"/>
      <c r="AE121" s="232"/>
      <c r="AF121" s="232"/>
      <c r="AG121" s="933"/>
      <c r="AH121" s="1061"/>
      <c r="AI121" s="232"/>
      <c r="AJ121" s="232"/>
      <c r="AK121" s="232"/>
      <c r="AL121" s="482"/>
      <c r="AM121" s="232"/>
      <c r="AN121" s="232"/>
      <c r="AO121" s="232"/>
      <c r="AP121" s="933"/>
    </row>
    <row r="122" spans="1:53" ht="15" customHeight="1" x14ac:dyDescent="0.2">
      <c r="A122" s="7"/>
      <c r="B122" s="7"/>
      <c r="C122" s="79"/>
      <c r="D122" s="49"/>
      <c r="E122" s="49"/>
      <c r="F122" s="451"/>
      <c r="G122" s="451"/>
      <c r="H122" s="451"/>
      <c r="I122" s="451"/>
      <c r="J122" s="452"/>
      <c r="K122" s="452"/>
      <c r="L122" s="453"/>
      <c r="M122" s="454"/>
      <c r="N122" s="50"/>
      <c r="O122" s="50"/>
      <c r="P122" s="422"/>
      <c r="Q122" s="422"/>
      <c r="R122" s="17"/>
      <c r="S122" s="17"/>
      <c r="T122" s="17"/>
      <c r="U122" s="17"/>
      <c r="V122" s="50"/>
      <c r="W122" s="50"/>
      <c r="X122" s="422"/>
      <c r="Y122" s="422"/>
      <c r="Z122" s="50"/>
      <c r="AA122" s="17"/>
      <c r="AB122" s="17"/>
      <c r="AC122" s="17"/>
      <c r="AD122" s="17"/>
      <c r="AE122" s="50"/>
      <c r="AF122" s="50"/>
      <c r="AG122" s="422"/>
      <c r="AH122" s="422"/>
      <c r="AI122" s="50"/>
      <c r="AJ122" s="17"/>
      <c r="AK122" s="17"/>
      <c r="AL122" s="17"/>
      <c r="AM122" s="17"/>
      <c r="AN122" s="455"/>
      <c r="AO122" s="50"/>
      <c r="AP122" s="422"/>
      <c r="AQ122" s="422"/>
      <c r="AR122" s="50"/>
      <c r="AS122" s="17"/>
      <c r="AT122" s="17"/>
      <c r="AU122" s="17"/>
      <c r="AV122" s="17"/>
      <c r="AW122" s="455"/>
      <c r="AX122" s="50"/>
      <c r="AY122" s="422"/>
      <c r="AZ122" s="422"/>
      <c r="BA122" s="50"/>
    </row>
    <row r="123" spans="1:53" s="1" customFormat="1" ht="15" customHeight="1" x14ac:dyDescent="0.2">
      <c r="C123" s="45"/>
      <c r="D123" s="20" t="s">
        <v>43</v>
      </c>
      <c r="F123" s="179" t="s">
        <v>130</v>
      </c>
      <c r="G123" s="21"/>
      <c r="H123" s="21"/>
      <c r="I123" s="21"/>
      <c r="J123" s="47"/>
      <c r="K123" s="47"/>
      <c r="L123" s="47"/>
      <c r="M123" s="47"/>
      <c r="N123" s="47"/>
      <c r="O123" s="47"/>
      <c r="P123" s="47"/>
      <c r="Q123" s="73"/>
      <c r="R123" s="47"/>
      <c r="S123" s="47"/>
      <c r="T123" s="47"/>
      <c r="U123" s="47"/>
      <c r="V123" s="47"/>
      <c r="W123" s="21"/>
      <c r="X123" s="21"/>
      <c r="Y123" s="21"/>
      <c r="Z123" s="47"/>
      <c r="AA123" s="47"/>
      <c r="AB123" s="47"/>
      <c r="AC123" s="47"/>
      <c r="AD123" s="47"/>
      <c r="AE123" s="47"/>
      <c r="AF123" s="21"/>
      <c r="AG123" s="21"/>
      <c r="AH123" s="21"/>
      <c r="AI123" s="47"/>
      <c r="AJ123" s="47"/>
      <c r="AK123" s="47"/>
      <c r="AL123" s="47"/>
      <c r="AM123" s="47"/>
      <c r="AN123" s="47"/>
      <c r="AO123" s="21"/>
      <c r="AP123" s="21"/>
      <c r="AQ123" s="21"/>
      <c r="AR123" s="47"/>
      <c r="AS123" s="47"/>
      <c r="AT123" s="47"/>
      <c r="AU123" s="47"/>
      <c r="AV123" s="47"/>
      <c r="AW123" s="47"/>
      <c r="AX123" s="21"/>
      <c r="AY123" s="21"/>
      <c r="AZ123" s="21"/>
      <c r="BA123" s="47"/>
    </row>
    <row r="124" spans="1:53" s="1" customFormat="1" ht="15" customHeight="1" x14ac:dyDescent="0.2">
      <c r="C124" s="45"/>
      <c r="D124" s="20"/>
      <c r="F124" s="176"/>
      <c r="G124" s="21"/>
      <c r="H124" s="21"/>
      <c r="I124" s="21"/>
      <c r="J124" s="47"/>
      <c r="K124" s="47"/>
      <c r="L124" s="47"/>
      <c r="M124" s="47"/>
      <c r="N124" s="47"/>
      <c r="O124" s="47"/>
      <c r="P124" s="47"/>
      <c r="Q124" s="50"/>
      <c r="R124" s="47"/>
      <c r="S124" s="47"/>
      <c r="T124" s="47"/>
      <c r="U124" s="47"/>
      <c r="V124" s="47"/>
      <c r="W124" s="21"/>
      <c r="X124" s="21"/>
      <c r="Y124" s="21"/>
      <c r="Z124" s="47"/>
      <c r="AA124" s="47"/>
      <c r="AB124" s="47"/>
      <c r="AC124" s="47"/>
      <c r="AD124" s="47"/>
      <c r="AE124" s="47"/>
      <c r="AF124" s="21"/>
      <c r="AG124" s="21"/>
      <c r="AH124" s="21"/>
      <c r="AI124" s="47"/>
      <c r="AJ124" s="47"/>
      <c r="AK124" s="47"/>
      <c r="AL124" s="47"/>
      <c r="AM124" s="47"/>
      <c r="AN124" s="47"/>
      <c r="AO124" s="21"/>
      <c r="AP124" s="21"/>
      <c r="AQ124" s="21"/>
      <c r="AR124" s="47"/>
      <c r="AS124" s="47"/>
      <c r="AT124" s="47"/>
      <c r="AU124" s="47"/>
      <c r="AV124" s="47"/>
      <c r="AW124" s="47"/>
      <c r="AX124" s="21"/>
      <c r="AY124" s="21"/>
      <c r="AZ124" s="21"/>
      <c r="BA124" s="47"/>
    </row>
    <row r="125" spans="1:53" s="1" customFormat="1" ht="15" customHeight="1" x14ac:dyDescent="0.2">
      <c r="C125" s="45"/>
      <c r="D125" s="20" t="s">
        <v>42</v>
      </c>
      <c r="F125" s="176">
        <f>SUM('Progress Financial Report -Yr 3'!G154:G163)</f>
        <v>0</v>
      </c>
      <c r="G125" s="21"/>
      <c r="H125" s="21"/>
      <c r="I125" s="21"/>
      <c r="J125" s="47"/>
      <c r="K125" s="47"/>
      <c r="L125" s="47"/>
      <c r="M125" s="47"/>
      <c r="N125" s="47"/>
      <c r="O125" s="47"/>
      <c r="P125" s="47"/>
      <c r="Q125" s="73"/>
      <c r="R125" s="47"/>
      <c r="S125" s="47"/>
      <c r="T125" s="47"/>
      <c r="U125" s="47"/>
      <c r="V125" s="47"/>
      <c r="W125" s="21"/>
      <c r="X125" s="21"/>
      <c r="Y125" s="21"/>
      <c r="Z125" s="47"/>
      <c r="AA125" s="47"/>
      <c r="AB125" s="47"/>
      <c r="AC125" s="47"/>
      <c r="AD125" s="47"/>
      <c r="AE125" s="47"/>
      <c r="AF125" s="21"/>
      <c r="AG125" s="21"/>
      <c r="AH125" s="21"/>
      <c r="AI125" s="47"/>
      <c r="AJ125" s="47"/>
      <c r="AK125" s="47"/>
      <c r="AL125" s="47"/>
      <c r="AM125" s="47"/>
      <c r="AN125" s="47"/>
      <c r="AO125" s="21"/>
      <c r="AP125" s="21"/>
      <c r="AQ125" s="21"/>
      <c r="AR125" s="47"/>
      <c r="AS125" s="47"/>
      <c r="AT125" s="47"/>
      <c r="AU125" s="47"/>
      <c r="AV125" s="47"/>
      <c r="AW125" s="47"/>
      <c r="AX125" s="21"/>
      <c r="AY125" s="21"/>
      <c r="AZ125" s="21"/>
      <c r="BA125" s="47"/>
    </row>
    <row r="126" spans="1:53" s="1" customFormat="1" ht="15" customHeight="1" x14ac:dyDescent="0.2">
      <c r="C126" s="45"/>
      <c r="D126" s="577" t="s">
        <v>239</v>
      </c>
      <c r="F126" s="176">
        <f>-SUM(K118,O118,S118,AA118)</f>
        <v>0</v>
      </c>
      <c r="G126" s="21"/>
      <c r="H126" s="21"/>
      <c r="I126" s="21"/>
      <c r="J126" s="47"/>
      <c r="K126" s="47"/>
      <c r="L126" s="47"/>
      <c r="M126" s="47"/>
      <c r="N126" s="47"/>
      <c r="O126" s="47"/>
      <c r="P126" s="47"/>
      <c r="Q126" s="73"/>
      <c r="R126" s="47"/>
      <c r="S126" s="47"/>
      <c r="T126" s="47"/>
      <c r="U126" s="47"/>
      <c r="V126" s="47"/>
      <c r="W126" s="21"/>
      <c r="X126" s="21"/>
      <c r="Y126" s="21"/>
      <c r="Z126" s="47"/>
      <c r="AA126" s="47"/>
      <c r="AB126" s="47"/>
      <c r="AC126" s="47"/>
      <c r="AD126" s="47"/>
      <c r="AE126" s="47"/>
      <c r="AF126" s="21"/>
      <c r="AG126" s="21"/>
      <c r="AH126" s="21"/>
      <c r="AI126" s="47"/>
      <c r="AJ126" s="47"/>
      <c r="AK126" s="47"/>
      <c r="AL126" s="47"/>
      <c r="AM126" s="47"/>
      <c r="AN126" s="47"/>
      <c r="AO126" s="21"/>
      <c r="AP126" s="21"/>
      <c r="AQ126" s="21"/>
      <c r="AR126" s="47"/>
      <c r="AS126" s="47"/>
      <c r="AT126" s="47"/>
      <c r="AU126" s="47"/>
      <c r="AV126" s="47"/>
      <c r="AW126" s="47"/>
      <c r="AX126" s="21"/>
      <c r="AY126" s="21"/>
      <c r="AZ126" s="21"/>
      <c r="BA126" s="47"/>
    </row>
    <row r="127" spans="1:53" s="1" customFormat="1" ht="15" customHeight="1" x14ac:dyDescent="0.2">
      <c r="C127" s="45"/>
      <c r="D127" s="20" t="s">
        <v>44</v>
      </c>
      <c r="F127" s="176">
        <f>-SUM(K111,O111,S111,AA111)</f>
        <v>0</v>
      </c>
      <c r="G127" s="21"/>
      <c r="H127" s="21"/>
      <c r="I127" s="21"/>
      <c r="J127" s="954" t="s">
        <v>288</v>
      </c>
      <c r="K127" s="953"/>
      <c r="L127" s="47"/>
      <c r="M127" s="47"/>
      <c r="N127" s="47"/>
      <c r="O127" s="47"/>
      <c r="P127" s="47"/>
      <c r="Q127" s="74"/>
      <c r="R127" s="47"/>
      <c r="S127" s="47"/>
      <c r="T127" s="47"/>
      <c r="U127" s="47"/>
      <c r="V127" s="47"/>
      <c r="W127" s="21"/>
      <c r="X127" s="21"/>
      <c r="Y127" s="21"/>
      <c r="Z127" s="47"/>
      <c r="AA127" s="47"/>
      <c r="AB127" s="47"/>
      <c r="AC127" s="47"/>
      <c r="AD127" s="47"/>
      <c r="AE127" s="47"/>
      <c r="AF127" s="21"/>
      <c r="AG127" s="21"/>
      <c r="AH127" s="21"/>
      <c r="AI127" s="47"/>
      <c r="AJ127" s="47"/>
      <c r="AK127" s="47"/>
      <c r="AL127" s="47"/>
      <c r="AM127" s="47"/>
      <c r="AN127" s="47"/>
      <c r="AO127" s="21"/>
      <c r="AP127" s="21"/>
      <c r="AQ127" s="21"/>
      <c r="AR127" s="47"/>
      <c r="AS127" s="47"/>
      <c r="AT127" s="47"/>
      <c r="AU127" s="47"/>
      <c r="AV127" s="47"/>
      <c r="AW127" s="47"/>
      <c r="AX127" s="21"/>
      <c r="AY127" s="21"/>
      <c r="AZ127" s="21"/>
      <c r="BA127" s="47"/>
    </row>
    <row r="128" spans="1:53" s="1" customFormat="1" ht="15" customHeight="1" x14ac:dyDescent="0.2">
      <c r="C128" s="45"/>
      <c r="D128" s="20"/>
      <c r="F128" s="176"/>
      <c r="G128" s="21"/>
      <c r="H128" s="21"/>
      <c r="I128" s="21"/>
      <c r="J128" s="955" t="s">
        <v>387</v>
      </c>
      <c r="K128" s="953"/>
      <c r="L128" s="47"/>
      <c r="M128" s="47"/>
      <c r="N128" s="47"/>
      <c r="O128" s="47"/>
      <c r="P128" s="47"/>
      <c r="Q128" s="74"/>
      <c r="R128" s="47"/>
      <c r="S128" s="47"/>
      <c r="T128" s="47"/>
      <c r="U128" s="47"/>
      <c r="V128" s="47"/>
      <c r="W128" s="21"/>
      <c r="X128" s="21"/>
      <c r="Y128" s="21"/>
      <c r="Z128" s="47"/>
      <c r="AA128" s="47"/>
      <c r="AB128" s="47"/>
      <c r="AC128" s="47"/>
      <c r="AD128" s="47"/>
      <c r="AE128" s="47"/>
      <c r="AF128" s="21"/>
      <c r="AG128" s="21"/>
      <c r="AH128" s="21"/>
      <c r="AI128" s="47"/>
      <c r="AJ128" s="47"/>
      <c r="AK128" s="47"/>
      <c r="AL128" s="47"/>
      <c r="AM128" s="47"/>
      <c r="AN128" s="47"/>
      <c r="AO128" s="21"/>
      <c r="AP128" s="21"/>
      <c r="AQ128" s="21"/>
      <c r="AR128" s="47"/>
      <c r="AS128" s="47"/>
      <c r="AT128" s="47"/>
      <c r="AU128" s="47"/>
      <c r="AV128" s="47"/>
      <c r="AW128" s="47"/>
      <c r="AX128" s="21"/>
      <c r="AY128" s="21"/>
      <c r="AZ128" s="21"/>
      <c r="BA128" s="47"/>
    </row>
    <row r="129" spans="1:53" s="1" customFormat="1" ht="15" customHeight="1" x14ac:dyDescent="0.2">
      <c r="C129" s="45"/>
      <c r="D129" s="20" t="s">
        <v>47</v>
      </c>
      <c r="F129" s="177">
        <f>SUM(F125:F128)</f>
        <v>0</v>
      </c>
      <c r="G129" s="21"/>
      <c r="H129" s="21"/>
      <c r="I129" s="21"/>
      <c r="J129" s="955" t="s">
        <v>388</v>
      </c>
      <c r="K129" s="953"/>
      <c r="L129" s="47"/>
      <c r="M129" s="47"/>
      <c r="N129" s="47"/>
      <c r="O129" s="47"/>
      <c r="P129" s="47"/>
      <c r="Q129" s="74"/>
      <c r="R129" s="47"/>
      <c r="S129" s="47"/>
      <c r="T129" s="47"/>
      <c r="U129" s="47"/>
      <c r="V129" s="47"/>
      <c r="W129" s="21"/>
      <c r="X129" s="21"/>
      <c r="Y129" s="21"/>
      <c r="Z129" s="47"/>
      <c r="AA129" s="47"/>
      <c r="AB129" s="47"/>
      <c r="AC129" s="47"/>
      <c r="AD129" s="47"/>
      <c r="AE129" s="47"/>
      <c r="AF129" s="21"/>
      <c r="AG129" s="21"/>
      <c r="AH129" s="21"/>
      <c r="AI129" s="47"/>
      <c r="AJ129" s="47"/>
      <c r="AK129" s="47"/>
      <c r="AL129" s="47"/>
      <c r="AM129" s="47"/>
      <c r="AN129" s="47"/>
      <c r="AO129" s="21"/>
      <c r="AP129" s="21"/>
      <c r="AQ129" s="21"/>
      <c r="AR129" s="47"/>
      <c r="AS129" s="47"/>
      <c r="AT129" s="47"/>
      <c r="AU129" s="47"/>
      <c r="AV129" s="47"/>
      <c r="AW129" s="47"/>
      <c r="AX129" s="21"/>
      <c r="AY129" s="21"/>
      <c r="AZ129" s="21"/>
      <c r="BA129" s="47"/>
    </row>
    <row r="130" spans="1:53" s="1" customFormat="1" ht="15" customHeight="1" x14ac:dyDescent="0.2">
      <c r="C130" s="45"/>
      <c r="D130" s="20" t="s">
        <v>50</v>
      </c>
      <c r="F130" s="176"/>
      <c r="G130" s="21"/>
      <c r="H130" s="21"/>
      <c r="I130" s="21"/>
      <c r="J130" s="954" t="s">
        <v>41</v>
      </c>
      <c r="K130" s="154"/>
      <c r="L130" s="47"/>
      <c r="M130" s="47"/>
      <c r="N130" s="47"/>
      <c r="O130" s="47"/>
      <c r="P130" s="47"/>
      <c r="Q130" s="74"/>
      <c r="R130" s="47"/>
      <c r="S130" s="47"/>
      <c r="T130" s="47"/>
      <c r="U130" s="47"/>
      <c r="V130" s="47"/>
      <c r="W130" s="21"/>
      <c r="X130" s="21"/>
      <c r="Y130" s="21"/>
      <c r="Z130" s="47"/>
      <c r="AA130" s="47"/>
      <c r="AB130" s="47"/>
      <c r="AC130" s="47"/>
      <c r="AD130" s="47"/>
      <c r="AE130" s="47"/>
      <c r="AF130" s="21"/>
      <c r="AG130" s="21"/>
      <c r="AH130" s="21"/>
      <c r="AI130" s="47"/>
      <c r="AJ130" s="47"/>
      <c r="AK130" s="47"/>
      <c r="AL130" s="47"/>
      <c r="AM130" s="47"/>
      <c r="AN130" s="47"/>
      <c r="AO130" s="21"/>
      <c r="AP130" s="21"/>
      <c r="AQ130" s="21"/>
      <c r="AR130" s="47"/>
      <c r="AS130" s="47"/>
      <c r="AT130" s="47"/>
      <c r="AU130" s="47"/>
      <c r="AV130" s="47"/>
      <c r="AW130" s="47"/>
      <c r="AX130" s="21"/>
      <c r="AY130" s="21"/>
      <c r="AZ130" s="21"/>
      <c r="BA130" s="47"/>
    </row>
    <row r="131" spans="1:53" s="1" customFormat="1" ht="15" customHeight="1" x14ac:dyDescent="0.2">
      <c r="C131" s="45"/>
      <c r="D131" s="20" t="s">
        <v>127</v>
      </c>
      <c r="F131" s="176">
        <f>+AM120</f>
        <v>0</v>
      </c>
      <c r="G131" s="21"/>
      <c r="H131" s="21"/>
      <c r="I131" s="21"/>
      <c r="J131" s="47"/>
      <c r="K131" s="47"/>
      <c r="L131" s="47"/>
      <c r="M131" s="47"/>
      <c r="N131" s="47"/>
      <c r="O131" s="47"/>
      <c r="P131" s="47"/>
      <c r="Q131" s="74"/>
      <c r="R131" s="47"/>
      <c r="S131" s="47"/>
      <c r="T131" s="47"/>
      <c r="U131" s="47"/>
      <c r="V131" s="47"/>
      <c r="W131" s="21"/>
      <c r="X131" s="21"/>
      <c r="Y131" s="21"/>
      <c r="Z131" s="47"/>
      <c r="AA131" s="47"/>
      <c r="AB131" s="47"/>
      <c r="AC131" s="47"/>
      <c r="AD131" s="47"/>
      <c r="AE131" s="47"/>
      <c r="AF131" s="21"/>
      <c r="AG131" s="21"/>
      <c r="AH131" s="21"/>
      <c r="AI131" s="47"/>
      <c r="AJ131" s="47"/>
      <c r="AK131" s="47"/>
      <c r="AL131" s="47"/>
      <c r="AM131" s="47"/>
      <c r="AN131" s="47"/>
      <c r="AO131" s="21"/>
      <c r="AP131" s="21"/>
      <c r="AQ131" s="21"/>
      <c r="AR131" s="47"/>
      <c r="AS131" s="47"/>
      <c r="AT131" s="47"/>
      <c r="AU131" s="47"/>
      <c r="AV131" s="47"/>
      <c r="AW131" s="47"/>
      <c r="AX131" s="21"/>
      <c r="AY131" s="21"/>
      <c r="AZ131" s="21"/>
      <c r="BA131" s="47"/>
    </row>
    <row r="132" spans="1:53" s="1" customFormat="1" ht="15" customHeight="1" x14ac:dyDescent="0.2">
      <c r="C132" s="45"/>
      <c r="D132" s="20"/>
      <c r="F132" s="176"/>
      <c r="G132" s="21"/>
      <c r="H132" s="21"/>
      <c r="I132" s="21"/>
      <c r="J132" s="47"/>
      <c r="K132" s="47"/>
      <c r="L132" s="47"/>
      <c r="M132" s="47"/>
      <c r="N132" s="47"/>
      <c r="O132" s="47"/>
      <c r="P132" s="47"/>
      <c r="Q132" s="74"/>
      <c r="R132" s="47"/>
      <c r="S132" s="47"/>
      <c r="T132" s="47"/>
      <c r="U132" s="47"/>
      <c r="V132" s="47"/>
      <c r="W132" s="21"/>
      <c r="X132" s="21"/>
      <c r="Y132" s="21"/>
      <c r="Z132" s="47"/>
      <c r="AA132" s="47"/>
      <c r="AB132" s="47"/>
      <c r="AC132" s="47"/>
      <c r="AD132" s="47"/>
      <c r="AE132" s="47"/>
      <c r="AF132" s="21"/>
      <c r="AG132" s="21"/>
      <c r="AH132" s="21"/>
      <c r="AI132" s="47"/>
      <c r="AJ132" s="47"/>
      <c r="AK132" s="47"/>
      <c r="AL132" s="47"/>
      <c r="AM132" s="47"/>
      <c r="AN132" s="47"/>
      <c r="AO132" s="21"/>
      <c r="AP132" s="21"/>
      <c r="AQ132" s="21"/>
      <c r="AR132" s="47"/>
      <c r="AS132" s="47"/>
      <c r="AT132" s="47"/>
      <c r="AU132" s="47"/>
      <c r="AV132" s="47"/>
      <c r="AW132" s="47"/>
      <c r="AX132" s="21"/>
      <c r="AY132" s="21"/>
      <c r="AZ132" s="21"/>
      <c r="BA132" s="47"/>
    </row>
    <row r="133" spans="1:53" s="1" customFormat="1" ht="15" customHeight="1" x14ac:dyDescent="0.2">
      <c r="C133" s="45"/>
      <c r="D133" s="20"/>
      <c r="F133" s="176"/>
      <c r="G133" s="21"/>
      <c r="H133" s="21"/>
      <c r="I133" s="21"/>
      <c r="J133" s="47"/>
      <c r="K133" s="47"/>
      <c r="L133" s="47"/>
      <c r="M133" s="47"/>
      <c r="N133" s="47"/>
      <c r="O133" s="47"/>
      <c r="P133" s="47"/>
      <c r="Q133" s="74"/>
      <c r="R133" s="47"/>
      <c r="S133" s="47"/>
      <c r="T133" s="47"/>
      <c r="U133" s="47"/>
      <c r="V133" s="47"/>
      <c r="W133" s="21"/>
      <c r="X133" s="21"/>
      <c r="Y133" s="21"/>
      <c r="Z133" s="47"/>
      <c r="AA133" s="47"/>
      <c r="AB133" s="47"/>
      <c r="AC133" s="47"/>
      <c r="AD133" s="47"/>
      <c r="AE133" s="47"/>
      <c r="AF133" s="21"/>
      <c r="AG133" s="21"/>
      <c r="AH133" s="21"/>
      <c r="AI133" s="47"/>
      <c r="AJ133" s="47"/>
      <c r="AK133" s="47"/>
      <c r="AL133" s="47"/>
      <c r="AM133" s="47"/>
      <c r="AN133" s="47"/>
      <c r="AO133" s="21"/>
      <c r="AP133" s="21"/>
      <c r="AQ133" s="21"/>
      <c r="AR133" s="47"/>
      <c r="AS133" s="47"/>
      <c r="AT133" s="47"/>
      <c r="AU133" s="47"/>
      <c r="AV133" s="47"/>
      <c r="AW133" s="47"/>
      <c r="AX133" s="21"/>
      <c r="AY133" s="21"/>
      <c r="AZ133" s="21"/>
      <c r="BA133" s="47"/>
    </row>
    <row r="134" spans="1:53" s="1" customFormat="1" ht="15" customHeight="1" x14ac:dyDescent="0.2">
      <c r="A134" s="85"/>
      <c r="B134" s="85"/>
      <c r="C134" s="45"/>
      <c r="D134" s="20" t="s">
        <v>49</v>
      </c>
      <c r="F134" s="176">
        <f>IF(F129&lt;0,0,IF(F129-F131&lt;0,F131-F129,0))</f>
        <v>0</v>
      </c>
      <c r="G134" s="21"/>
      <c r="H134" s="21"/>
      <c r="I134" s="21"/>
      <c r="J134" s="47"/>
      <c r="K134" s="47"/>
      <c r="L134" s="47"/>
      <c r="M134" s="47"/>
      <c r="N134" s="47"/>
      <c r="O134" s="47"/>
      <c r="P134" s="47"/>
      <c r="Q134" s="75"/>
      <c r="R134" s="47"/>
      <c r="S134" s="47"/>
      <c r="T134" s="47"/>
      <c r="U134" s="47"/>
      <c r="V134" s="47"/>
      <c r="W134" s="21"/>
      <c r="X134" s="21"/>
      <c r="Y134" s="21"/>
      <c r="Z134" s="47"/>
      <c r="AA134" s="47"/>
      <c r="AB134" s="47"/>
      <c r="AC134" s="47"/>
      <c r="AD134" s="47"/>
      <c r="AE134" s="47"/>
      <c r="AF134" s="21"/>
      <c r="AG134" s="21"/>
      <c r="AH134" s="21"/>
      <c r="AI134" s="47"/>
      <c r="AJ134" s="47"/>
      <c r="AK134" s="47"/>
      <c r="AL134" s="47"/>
      <c r="AM134" s="47"/>
      <c r="AN134" s="47"/>
      <c r="AO134" s="21"/>
      <c r="AP134" s="21"/>
      <c r="AQ134" s="21"/>
      <c r="AR134" s="47"/>
      <c r="AS134" s="47"/>
      <c r="AT134" s="47"/>
      <c r="AU134" s="47"/>
      <c r="AV134" s="47"/>
      <c r="AW134" s="47"/>
      <c r="AX134" s="21"/>
      <c r="AY134" s="21"/>
      <c r="AZ134" s="21"/>
      <c r="BA134" s="47"/>
    </row>
    <row r="135" spans="1:53" s="1" customFormat="1" ht="15" customHeight="1" x14ac:dyDescent="0.2">
      <c r="C135" s="1236"/>
      <c r="D135" s="4"/>
      <c r="E135" s="4"/>
      <c r="F135" s="178"/>
      <c r="G135" s="21"/>
      <c r="H135" s="21"/>
      <c r="I135" s="21"/>
      <c r="J135" s="47"/>
      <c r="K135" s="47"/>
      <c r="L135" s="47"/>
      <c r="M135" s="47"/>
      <c r="N135" s="47"/>
      <c r="O135" s="47"/>
      <c r="P135" s="47"/>
      <c r="Q135" s="74"/>
      <c r="R135" s="47"/>
      <c r="S135" s="47"/>
      <c r="T135" s="47"/>
      <c r="U135" s="47"/>
      <c r="V135" s="47"/>
      <c r="W135" s="21"/>
      <c r="X135" s="21"/>
      <c r="Y135" s="21"/>
      <c r="Z135" s="47"/>
      <c r="AA135" s="47"/>
      <c r="AB135" s="47"/>
      <c r="AC135" s="47"/>
      <c r="AD135" s="47"/>
      <c r="AE135" s="47"/>
      <c r="AF135" s="21"/>
      <c r="AG135" s="21"/>
      <c r="AH135" s="21"/>
      <c r="AI135" s="47"/>
      <c r="AJ135" s="47"/>
      <c r="AK135" s="47"/>
      <c r="AL135" s="47"/>
      <c r="AM135" s="47"/>
      <c r="AN135" s="47"/>
      <c r="AO135" s="21"/>
      <c r="AP135" s="21"/>
      <c r="AQ135" s="21"/>
      <c r="AR135" s="47"/>
      <c r="AS135" s="47"/>
      <c r="AT135" s="47"/>
      <c r="AU135" s="47"/>
      <c r="AV135" s="47"/>
      <c r="AW135" s="47"/>
      <c r="AX135" s="21"/>
      <c r="AY135" s="21"/>
      <c r="AZ135" s="21"/>
      <c r="BA135" s="47"/>
    </row>
    <row r="136" spans="1:53" s="1" customFormat="1" ht="15" customHeight="1" x14ac:dyDescent="0.2">
      <c r="C136" s="1236"/>
      <c r="D136" s="4"/>
      <c r="E136" s="4"/>
      <c r="F136" s="178"/>
      <c r="G136" s="21"/>
      <c r="H136" s="21"/>
      <c r="I136" s="21"/>
      <c r="J136" s="47"/>
      <c r="K136" s="47"/>
      <c r="L136" s="47"/>
      <c r="M136" s="47"/>
      <c r="N136" s="47"/>
      <c r="O136" s="47"/>
      <c r="P136" s="47"/>
      <c r="Q136" s="74"/>
      <c r="R136" s="47"/>
      <c r="S136" s="47"/>
      <c r="T136" s="47"/>
      <c r="U136" s="47"/>
      <c r="V136" s="47"/>
      <c r="W136" s="21"/>
      <c r="X136" s="21"/>
      <c r="Y136" s="21"/>
      <c r="Z136" s="47"/>
      <c r="AA136" s="47"/>
      <c r="AB136" s="47"/>
      <c r="AC136" s="47"/>
      <c r="AD136" s="47"/>
      <c r="AE136" s="47"/>
      <c r="AF136" s="21"/>
      <c r="AG136" s="21"/>
      <c r="AH136" s="21"/>
      <c r="AI136" s="47"/>
      <c r="AJ136" s="47"/>
      <c r="AK136" s="47"/>
      <c r="AL136" s="47"/>
      <c r="AM136" s="47"/>
      <c r="AN136" s="47"/>
      <c r="AO136" s="21"/>
      <c r="AP136" s="21"/>
      <c r="AQ136" s="21"/>
      <c r="AR136" s="47"/>
      <c r="AS136" s="47"/>
      <c r="AT136" s="47"/>
      <c r="AU136" s="47"/>
      <c r="AV136" s="47"/>
      <c r="AW136" s="47"/>
      <c r="AX136" s="21"/>
      <c r="AY136" s="21"/>
      <c r="AZ136" s="21"/>
      <c r="BA136" s="47"/>
    </row>
    <row r="137" spans="1:53" s="1" customFormat="1" ht="15" customHeight="1" x14ac:dyDescent="0.2">
      <c r="C137" s="1237" t="s">
        <v>34</v>
      </c>
      <c r="D137" s="4"/>
      <c r="E137" s="4"/>
      <c r="F137" s="178"/>
      <c r="G137" s="21"/>
      <c r="H137" s="21"/>
      <c r="I137" s="21"/>
      <c r="J137" s="47"/>
      <c r="K137" s="47"/>
      <c r="L137" s="47"/>
      <c r="M137" s="47"/>
      <c r="N137" s="47"/>
      <c r="O137" s="47"/>
      <c r="P137" s="47"/>
      <c r="Q137" s="75"/>
      <c r="R137" s="47"/>
      <c r="S137" s="47"/>
      <c r="T137" s="47"/>
      <c r="U137" s="47"/>
      <c r="V137" s="47"/>
      <c r="W137" s="21"/>
      <c r="X137" s="21"/>
      <c r="Y137" s="21"/>
      <c r="Z137" s="47"/>
      <c r="AA137" s="47"/>
      <c r="AB137" s="47"/>
      <c r="AC137" s="47"/>
      <c r="AD137" s="47"/>
      <c r="AE137" s="47"/>
      <c r="AF137" s="21"/>
      <c r="AG137" s="21"/>
      <c r="AH137" s="21"/>
      <c r="AI137" s="47"/>
      <c r="AJ137" s="47"/>
      <c r="AK137" s="47"/>
      <c r="AL137" s="47"/>
      <c r="AM137" s="47"/>
      <c r="AN137" s="47"/>
      <c r="AO137" s="21"/>
      <c r="AP137" s="21"/>
      <c r="AQ137" s="21"/>
      <c r="AR137" s="47"/>
      <c r="AS137" s="47"/>
      <c r="AT137" s="47"/>
      <c r="AU137" s="47"/>
      <c r="AV137" s="47"/>
      <c r="AW137" s="47"/>
      <c r="AX137" s="21"/>
      <c r="AY137" s="21"/>
      <c r="AZ137" s="21"/>
      <c r="BA137" s="47"/>
    </row>
    <row r="138" spans="1:53" s="1" customFormat="1" ht="15" customHeight="1" x14ac:dyDescent="0.2">
      <c r="C138" s="1238"/>
      <c r="D138" s="81"/>
      <c r="E138" s="81"/>
      <c r="F138" s="82"/>
      <c r="G138" s="82"/>
      <c r="H138" s="82"/>
      <c r="I138" s="82"/>
      <c r="J138" s="83"/>
      <c r="K138" s="83"/>
      <c r="L138" s="83"/>
      <c r="M138" s="83"/>
      <c r="N138" s="83"/>
      <c r="O138" s="80"/>
      <c r="P138" s="47"/>
      <c r="Q138" s="74"/>
      <c r="R138" s="47"/>
      <c r="S138" s="47"/>
      <c r="T138" s="47"/>
      <c r="U138" s="47"/>
      <c r="V138" s="47"/>
      <c r="W138" s="21"/>
      <c r="X138" s="21"/>
      <c r="Y138" s="21"/>
      <c r="Z138" s="47"/>
      <c r="AA138" s="47"/>
      <c r="AB138" s="47"/>
      <c r="AC138" s="47"/>
      <c r="AD138" s="47"/>
      <c r="AE138" s="47"/>
      <c r="AF138" s="21"/>
      <c r="AG138" s="21"/>
      <c r="AH138" s="21"/>
      <c r="AI138" s="47"/>
      <c r="AJ138" s="47"/>
      <c r="AK138" s="47"/>
      <c r="AL138" s="47"/>
      <c r="AM138" s="47"/>
      <c r="AN138" s="47"/>
      <c r="AO138" s="21"/>
      <c r="AP138" s="21"/>
      <c r="AQ138" s="21"/>
      <c r="AR138" s="47"/>
      <c r="AS138" s="47"/>
      <c r="AT138" s="47"/>
      <c r="AU138" s="47"/>
      <c r="AV138" s="47"/>
      <c r="AW138" s="47"/>
      <c r="AX138" s="21"/>
      <c r="AY138" s="21"/>
      <c r="AZ138" s="21"/>
      <c r="BA138" s="47"/>
    </row>
    <row r="139" spans="1:53" s="1" customFormat="1" ht="15" customHeight="1" x14ac:dyDescent="0.2">
      <c r="C139" s="1239" t="s">
        <v>29</v>
      </c>
      <c r="D139" s="81"/>
      <c r="E139" s="81"/>
      <c r="F139" s="82"/>
      <c r="G139" s="82"/>
      <c r="H139" s="82"/>
      <c r="I139" s="82"/>
      <c r="J139" s="83"/>
      <c r="K139" s="83"/>
      <c r="L139" s="83"/>
      <c r="M139" s="83"/>
      <c r="N139" s="83"/>
      <c r="O139" s="80"/>
      <c r="P139" s="47"/>
      <c r="Q139" s="74"/>
      <c r="R139" s="47"/>
      <c r="S139" s="47"/>
      <c r="T139" s="47"/>
      <c r="U139" s="47"/>
      <c r="V139" s="47"/>
      <c r="W139" s="21"/>
      <c r="X139" s="21"/>
      <c r="Y139" s="21"/>
      <c r="Z139" s="47"/>
      <c r="AA139" s="47"/>
      <c r="AB139" s="47"/>
      <c r="AC139" s="47"/>
      <c r="AD139" s="47"/>
      <c r="AE139" s="47"/>
      <c r="AF139" s="21"/>
      <c r="AG139" s="21"/>
      <c r="AH139" s="21"/>
      <c r="AI139" s="47"/>
      <c r="AJ139" s="47"/>
      <c r="AK139" s="47"/>
      <c r="AL139" s="47"/>
      <c r="AM139" s="47"/>
      <c r="AN139" s="47"/>
      <c r="AO139" s="21"/>
      <c r="AP139" s="21"/>
      <c r="AQ139" s="21"/>
      <c r="AR139" s="47"/>
      <c r="AS139" s="47"/>
      <c r="AT139" s="47"/>
      <c r="AU139" s="47"/>
      <c r="AV139" s="47"/>
      <c r="AW139" s="47"/>
      <c r="AX139" s="21"/>
      <c r="AY139" s="21"/>
      <c r="AZ139" s="21"/>
      <c r="BA139" s="47"/>
    </row>
    <row r="140" spans="1:53" s="1" customFormat="1" ht="15" customHeight="1" x14ac:dyDescent="0.2">
      <c r="C140" s="1240" t="s">
        <v>30</v>
      </c>
      <c r="D140" s="81"/>
      <c r="E140" s="81"/>
      <c r="F140" s="82"/>
      <c r="G140" s="82"/>
      <c r="H140" s="82"/>
      <c r="I140" s="82"/>
      <c r="J140" s="83"/>
      <c r="K140" s="83"/>
      <c r="L140" s="83"/>
      <c r="M140" s="83"/>
      <c r="N140" s="83"/>
      <c r="O140" s="80"/>
      <c r="P140" s="47"/>
      <c r="Q140" s="75"/>
      <c r="R140" s="47"/>
      <c r="S140" s="47"/>
      <c r="T140" s="47"/>
      <c r="U140" s="47"/>
      <c r="V140" s="47"/>
      <c r="W140" s="21"/>
      <c r="X140" s="21"/>
      <c r="Y140" s="21"/>
      <c r="Z140" s="47"/>
      <c r="AA140" s="47"/>
      <c r="AB140" s="47"/>
      <c r="AC140" s="47"/>
      <c r="AD140" s="47"/>
      <c r="AE140" s="47"/>
      <c r="AF140" s="21"/>
      <c r="AG140" s="21"/>
      <c r="AH140" s="21"/>
      <c r="AI140" s="47"/>
      <c r="AJ140" s="47"/>
      <c r="AK140" s="47"/>
      <c r="AL140" s="47"/>
      <c r="AM140" s="47"/>
      <c r="AN140" s="47"/>
      <c r="AO140" s="21"/>
      <c r="AP140" s="21"/>
      <c r="AQ140" s="21"/>
      <c r="AR140" s="47"/>
      <c r="AS140" s="47"/>
      <c r="AT140" s="47"/>
      <c r="AU140" s="47"/>
      <c r="AV140" s="47"/>
      <c r="AW140" s="47"/>
      <c r="AX140" s="21"/>
      <c r="AY140" s="21"/>
      <c r="AZ140" s="21"/>
      <c r="BA140" s="47"/>
    </row>
    <row r="141" spans="1:53" s="1" customFormat="1" ht="15" customHeight="1" x14ac:dyDescent="0.2">
      <c r="C141" s="1240" t="s">
        <v>31</v>
      </c>
      <c r="D141" s="81"/>
      <c r="E141" s="81"/>
      <c r="F141" s="82"/>
      <c r="G141" s="82"/>
      <c r="H141" s="82"/>
      <c r="I141" s="82"/>
      <c r="J141" s="83"/>
      <c r="K141" s="83"/>
      <c r="L141" s="83"/>
      <c r="M141" s="83"/>
      <c r="N141" s="83"/>
      <c r="O141" s="80"/>
      <c r="P141" s="47"/>
      <c r="Q141" s="74"/>
      <c r="R141" s="47"/>
      <c r="S141" s="47"/>
      <c r="T141" s="47"/>
      <c r="U141" s="47"/>
      <c r="V141" s="47"/>
      <c r="W141" s="21"/>
      <c r="X141" s="21"/>
      <c r="Y141" s="21"/>
      <c r="Z141" s="47"/>
      <c r="AA141" s="47"/>
      <c r="AB141" s="47"/>
      <c r="AC141" s="47"/>
      <c r="AD141" s="47"/>
      <c r="AE141" s="47"/>
      <c r="AF141" s="21"/>
      <c r="AG141" s="21"/>
      <c r="AH141" s="21"/>
      <c r="AI141" s="47"/>
      <c r="AJ141" s="47"/>
      <c r="AK141" s="47"/>
      <c r="AL141" s="47"/>
      <c r="AM141" s="47"/>
      <c r="AN141" s="47"/>
      <c r="AO141" s="21"/>
      <c r="AP141" s="21"/>
      <c r="AQ141" s="21"/>
      <c r="AR141" s="47"/>
      <c r="AS141" s="47"/>
      <c r="AT141" s="47"/>
      <c r="AU141" s="47"/>
      <c r="AV141" s="47"/>
      <c r="AW141" s="47"/>
      <c r="AX141" s="21"/>
      <c r="AY141" s="21"/>
      <c r="AZ141" s="21"/>
      <c r="BA141" s="47"/>
    </row>
    <row r="142" spans="1:53" s="1" customFormat="1" ht="15" customHeight="1" x14ac:dyDescent="0.2">
      <c r="C142" s="1240" t="s">
        <v>32</v>
      </c>
      <c r="D142" s="81"/>
      <c r="E142" s="81"/>
      <c r="F142" s="82"/>
      <c r="G142" s="82"/>
      <c r="H142" s="82"/>
      <c r="I142" s="82"/>
      <c r="J142" s="83"/>
      <c r="K142" s="83"/>
      <c r="L142" s="83"/>
      <c r="M142" s="83"/>
      <c r="N142" s="83"/>
      <c r="O142" s="80"/>
      <c r="P142" s="47"/>
      <c r="Q142" s="75"/>
      <c r="R142" s="47"/>
      <c r="S142" s="47"/>
      <c r="T142" s="47"/>
      <c r="U142" s="47"/>
      <c r="V142" s="47"/>
      <c r="W142" s="21"/>
      <c r="X142" s="21"/>
      <c r="Y142" s="21"/>
      <c r="Z142" s="47"/>
      <c r="AA142" s="47"/>
      <c r="AB142" s="47"/>
      <c r="AC142" s="47"/>
      <c r="AD142" s="47"/>
      <c r="AE142" s="47"/>
      <c r="AF142" s="21"/>
      <c r="AG142" s="21"/>
      <c r="AH142" s="21"/>
      <c r="AI142" s="47"/>
      <c r="AJ142" s="47"/>
      <c r="AK142" s="47"/>
      <c r="AL142" s="47"/>
      <c r="AM142" s="47"/>
      <c r="AN142" s="47"/>
      <c r="AO142" s="21"/>
      <c r="AP142" s="21"/>
      <c r="AQ142" s="21"/>
      <c r="AR142" s="47"/>
      <c r="AS142" s="47"/>
      <c r="AT142" s="47"/>
      <c r="AU142" s="47"/>
      <c r="AV142" s="47"/>
      <c r="AW142" s="47"/>
      <c r="AX142" s="21"/>
      <c r="AY142" s="21"/>
      <c r="AZ142" s="21"/>
      <c r="BA142" s="47"/>
    </row>
    <row r="143" spans="1:53" s="1" customFormat="1" ht="15" customHeight="1" x14ac:dyDescent="0.2">
      <c r="C143" s="1240" t="s">
        <v>33</v>
      </c>
      <c r="D143" s="81"/>
      <c r="E143" s="81"/>
      <c r="F143" s="82"/>
      <c r="G143" s="82"/>
      <c r="H143" s="82"/>
      <c r="I143" s="82"/>
      <c r="J143" s="83"/>
      <c r="K143" s="83"/>
      <c r="L143" s="83"/>
      <c r="M143" s="83"/>
      <c r="N143" s="83"/>
      <c r="O143" s="80"/>
      <c r="P143" s="47"/>
      <c r="Q143" s="74"/>
      <c r="R143" s="47"/>
      <c r="S143" s="47"/>
      <c r="T143" s="47"/>
      <c r="U143" s="47"/>
      <c r="V143" s="47"/>
      <c r="W143" s="21"/>
      <c r="X143" s="21"/>
      <c r="Y143" s="21"/>
      <c r="Z143" s="47"/>
      <c r="AA143" s="47"/>
      <c r="AB143" s="47"/>
      <c r="AC143" s="47"/>
      <c r="AD143" s="47"/>
      <c r="AE143" s="47"/>
      <c r="AF143" s="21"/>
      <c r="AG143" s="21"/>
      <c r="AH143" s="21"/>
      <c r="AI143" s="47"/>
      <c r="AJ143" s="47"/>
      <c r="AK143" s="47"/>
      <c r="AL143" s="47"/>
      <c r="AM143" s="47"/>
      <c r="AN143" s="47"/>
      <c r="AO143" s="21"/>
      <c r="AP143" s="21"/>
      <c r="AQ143" s="21"/>
      <c r="AR143" s="47"/>
      <c r="AS143" s="47"/>
      <c r="AT143" s="47"/>
      <c r="AU143" s="47"/>
      <c r="AV143" s="47"/>
      <c r="AW143" s="47"/>
      <c r="AX143" s="21"/>
      <c r="AY143" s="21"/>
      <c r="AZ143" s="21"/>
      <c r="BA143" s="47"/>
    </row>
    <row r="144" spans="1:53" s="1" customFormat="1" ht="15" customHeight="1" x14ac:dyDescent="0.2">
      <c r="C144" s="1241"/>
      <c r="D144" s="52"/>
      <c r="E144" s="52"/>
      <c r="F144" s="53"/>
      <c r="G144" s="53"/>
      <c r="H144" s="53"/>
      <c r="I144" s="53"/>
      <c r="J144" s="54"/>
      <c r="K144" s="54"/>
      <c r="L144" s="54"/>
      <c r="M144" s="54"/>
      <c r="N144" s="54"/>
      <c r="O144" s="47"/>
      <c r="P144" s="47"/>
      <c r="Q144" s="57"/>
      <c r="R144" s="47"/>
      <c r="S144" s="47"/>
      <c r="T144" s="47"/>
      <c r="U144" s="47"/>
      <c r="V144" s="47"/>
      <c r="W144" s="21"/>
      <c r="X144" s="21"/>
      <c r="Y144" s="21"/>
      <c r="Z144" s="47"/>
      <c r="AA144" s="47"/>
      <c r="AB144" s="47"/>
      <c r="AC144" s="47"/>
      <c r="AD144" s="47"/>
      <c r="AE144" s="47"/>
      <c r="AF144" s="21"/>
      <c r="AG144" s="21"/>
      <c r="AH144" s="21"/>
      <c r="AI144" s="47"/>
      <c r="AJ144" s="47"/>
      <c r="AK144" s="47"/>
      <c r="AL144" s="47"/>
      <c r="AM144" s="47"/>
      <c r="AN144" s="47"/>
      <c r="AO144" s="21"/>
      <c r="AP144" s="21"/>
      <c r="AQ144" s="21"/>
      <c r="AR144" s="47"/>
      <c r="AS144" s="47"/>
      <c r="AT144" s="47"/>
      <c r="AU144" s="47"/>
      <c r="AV144" s="47"/>
      <c r="AW144" s="47"/>
      <c r="AX144" s="21"/>
      <c r="AY144" s="21"/>
      <c r="AZ144" s="21"/>
      <c r="BA144" s="47"/>
    </row>
    <row r="145" spans="1:53" s="1" customFormat="1" ht="15" customHeight="1" thickBot="1" x14ac:dyDescent="0.25">
      <c r="C145" s="155"/>
      <c r="D145" s="87"/>
      <c r="E145" s="155"/>
      <c r="F145" s="155"/>
      <c r="G145" s="155"/>
      <c r="H145" s="323"/>
      <c r="I145" s="323"/>
      <c r="J145" s="54"/>
      <c r="K145" s="54"/>
      <c r="L145" s="54"/>
      <c r="M145" s="54"/>
      <c r="N145" s="54"/>
      <c r="O145" s="47"/>
      <c r="P145" s="47"/>
      <c r="Q145" s="57"/>
      <c r="R145" s="47"/>
      <c r="S145" s="47"/>
      <c r="T145" s="47"/>
      <c r="U145" s="47"/>
      <c r="V145" s="47"/>
      <c r="W145" s="21"/>
      <c r="X145" s="21"/>
      <c r="Y145" s="21"/>
      <c r="Z145" s="47"/>
      <c r="AA145" s="47"/>
      <c r="AB145" s="47"/>
      <c r="AC145" s="47"/>
      <c r="AD145" s="47"/>
      <c r="AE145" s="47"/>
      <c r="AF145" s="21"/>
      <c r="AG145" s="21"/>
      <c r="AH145" s="21"/>
      <c r="AI145" s="47"/>
      <c r="AJ145" s="47"/>
      <c r="AK145" s="47"/>
      <c r="AL145" s="47"/>
      <c r="AM145" s="47"/>
      <c r="AN145" s="47"/>
      <c r="AO145" s="21"/>
      <c r="AP145" s="21"/>
      <c r="AQ145" s="21"/>
      <c r="AR145" s="47"/>
      <c r="AS145" s="47"/>
      <c r="AT145" s="47"/>
      <c r="AU145" s="47"/>
      <c r="AV145" s="47"/>
      <c r="AW145" s="47"/>
      <c r="AX145" s="21"/>
      <c r="AY145" s="21"/>
      <c r="AZ145" s="21"/>
      <c r="BA145" s="47"/>
    </row>
    <row r="146" spans="1:53" s="1" customFormat="1" ht="15" customHeight="1" x14ac:dyDescent="0.2">
      <c r="C146" s="87" t="s">
        <v>35</v>
      </c>
      <c r="D146" s="87"/>
      <c r="E146" s="1566" t="s">
        <v>36</v>
      </c>
      <c r="F146" s="1567"/>
      <c r="G146" s="1567"/>
      <c r="H146" s="280"/>
      <c r="I146" s="280"/>
      <c r="J146" s="54"/>
      <c r="K146" s="54"/>
      <c r="L146" s="54"/>
      <c r="M146" s="54"/>
      <c r="N146" s="54"/>
      <c r="O146" s="47"/>
      <c r="P146" s="47"/>
      <c r="Q146" s="57"/>
      <c r="R146" s="47"/>
      <c r="S146" s="47"/>
      <c r="T146" s="47"/>
      <c r="U146" s="47"/>
      <c r="V146" s="47"/>
      <c r="W146" s="21"/>
      <c r="X146" s="21"/>
      <c r="Y146" s="21"/>
      <c r="Z146" s="47"/>
      <c r="AA146" s="47"/>
      <c r="AB146" s="47"/>
      <c r="AC146" s="47"/>
      <c r="AD146" s="47"/>
      <c r="AE146" s="47"/>
      <c r="AF146" s="21"/>
      <c r="AG146" s="21"/>
      <c r="AH146" s="21"/>
      <c r="AI146" s="47"/>
      <c r="AJ146" s="47"/>
      <c r="AK146" s="47"/>
      <c r="AL146" s="47"/>
      <c r="AM146" s="47"/>
      <c r="AN146" s="47"/>
      <c r="AO146" s="21"/>
      <c r="AP146" s="21"/>
      <c r="AQ146" s="21"/>
      <c r="AR146" s="47"/>
      <c r="AS146" s="47"/>
      <c r="AT146" s="47"/>
      <c r="AU146" s="47"/>
      <c r="AV146" s="47"/>
      <c r="AW146" s="47"/>
      <c r="AX146" s="21"/>
      <c r="AY146" s="21"/>
      <c r="AZ146" s="21"/>
      <c r="BA146" s="47"/>
    </row>
    <row r="147" spans="1:53" s="1" customFormat="1" ht="15" customHeight="1" thickBot="1" x14ac:dyDescent="0.25">
      <c r="C147" s="86"/>
      <c r="D147" s="87"/>
      <c r="E147" s="86"/>
      <c r="F147" s="86"/>
      <c r="G147" s="86"/>
      <c r="H147" s="324"/>
      <c r="I147" s="324"/>
      <c r="J147" s="54"/>
      <c r="K147" s="54"/>
      <c r="L147" s="54"/>
      <c r="M147" s="54"/>
      <c r="N147" s="54"/>
      <c r="O147" s="47"/>
      <c r="P147" s="47"/>
      <c r="Q147" s="57"/>
      <c r="R147" s="47"/>
      <c r="S147" s="47"/>
      <c r="T147" s="47"/>
      <c r="U147" s="47"/>
      <c r="V147" s="47"/>
      <c r="W147" s="21"/>
      <c r="X147" s="21"/>
      <c r="Y147" s="21"/>
      <c r="Z147" s="47"/>
      <c r="AA147" s="47"/>
      <c r="AB147" s="47"/>
      <c r="AC147" s="47"/>
      <c r="AD147" s="47"/>
      <c r="AE147" s="47"/>
      <c r="AF147" s="21"/>
      <c r="AG147" s="21"/>
      <c r="AH147" s="21"/>
      <c r="AI147" s="47"/>
      <c r="AJ147" s="47"/>
      <c r="AK147" s="47"/>
      <c r="AL147" s="47"/>
      <c r="AM147" s="47"/>
      <c r="AN147" s="47"/>
      <c r="AO147" s="21"/>
      <c r="AP147" s="21"/>
      <c r="AQ147" s="21"/>
      <c r="AR147" s="47"/>
      <c r="AS147" s="47"/>
      <c r="AT147" s="47"/>
      <c r="AU147" s="47"/>
      <c r="AV147" s="47"/>
      <c r="AW147" s="47"/>
      <c r="AX147" s="21"/>
      <c r="AY147" s="21"/>
      <c r="AZ147" s="21"/>
      <c r="BA147" s="47"/>
    </row>
    <row r="148" spans="1:53" s="51" customFormat="1" ht="15" customHeight="1" x14ac:dyDescent="0.2">
      <c r="C148" s="87" t="s">
        <v>37</v>
      </c>
      <c r="D148" s="87"/>
      <c r="E148" s="87" t="s">
        <v>38</v>
      </c>
      <c r="F148" s="53"/>
      <c r="G148" s="53"/>
      <c r="H148" s="53"/>
      <c r="I148" s="53"/>
      <c r="J148" s="54"/>
      <c r="K148" s="54"/>
      <c r="L148" s="54"/>
      <c r="M148" s="54"/>
      <c r="N148" s="54"/>
      <c r="O148" s="54"/>
      <c r="P148" s="54"/>
      <c r="Q148" s="57"/>
      <c r="R148" s="54"/>
      <c r="S148" s="54"/>
      <c r="T148" s="54"/>
      <c r="U148" s="54"/>
      <c r="V148" s="54"/>
      <c r="W148" s="53"/>
      <c r="X148" s="53"/>
      <c r="Y148" s="53"/>
      <c r="Z148" s="54"/>
      <c r="AA148" s="54"/>
      <c r="AB148" s="54"/>
      <c r="AC148" s="54"/>
      <c r="AD148" s="54"/>
      <c r="AE148" s="54"/>
      <c r="AF148" s="53"/>
      <c r="AG148" s="53"/>
      <c r="AH148" s="53"/>
      <c r="AI148" s="54"/>
      <c r="AJ148" s="54"/>
      <c r="AK148" s="54"/>
      <c r="AL148" s="54"/>
      <c r="AM148" s="54"/>
      <c r="AN148" s="54"/>
      <c r="AO148" s="53"/>
      <c r="AP148" s="53"/>
      <c r="AQ148" s="53"/>
      <c r="AR148" s="54"/>
      <c r="AS148" s="54"/>
      <c r="AT148" s="54"/>
      <c r="AU148" s="54"/>
      <c r="AV148" s="54"/>
      <c r="AW148" s="54"/>
      <c r="AX148" s="53"/>
      <c r="AY148" s="53"/>
      <c r="AZ148" s="53"/>
      <c r="BA148" s="54"/>
    </row>
    <row r="149" spans="1:53" ht="13.5" thickBot="1" x14ac:dyDescent="0.25">
      <c r="C149" s="45"/>
      <c r="D149" s="1"/>
      <c r="E149" s="1"/>
      <c r="F149" s="1"/>
      <c r="G149" s="1"/>
      <c r="H149" s="1"/>
      <c r="I149" s="53"/>
      <c r="J149" s="54"/>
      <c r="K149" s="2"/>
      <c r="L149" s="2"/>
      <c r="M149" s="2"/>
      <c r="N149" s="2"/>
      <c r="O149" s="2"/>
      <c r="P149" s="2"/>
      <c r="Q149" s="57"/>
      <c r="R149" s="2"/>
      <c r="S149" s="2"/>
      <c r="T149" s="13" t="s">
        <v>50</v>
      </c>
      <c r="U149" s="13"/>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row>
    <row r="150" spans="1:53" ht="12.75" customHeight="1" x14ac:dyDescent="0.2">
      <c r="A150" s="122"/>
      <c r="B150" s="1318"/>
      <c r="C150" s="1489" t="s">
        <v>68</v>
      </c>
      <c r="D150" s="1562" t="s">
        <v>69</v>
      </c>
      <c r="E150" s="1563"/>
      <c r="F150" s="1489" t="s">
        <v>45</v>
      </c>
      <c r="G150" s="1489" t="s">
        <v>46</v>
      </c>
      <c r="H150" s="1560" t="s">
        <v>40</v>
      </c>
      <c r="I150" s="53"/>
      <c r="J150" s="54"/>
      <c r="K150" s="2"/>
      <c r="N150" s="2"/>
      <c r="O150" s="2"/>
      <c r="P150" s="2"/>
      <c r="Q150" s="57"/>
      <c r="R150" s="2"/>
      <c r="S150" s="2"/>
      <c r="T150" s="13"/>
      <c r="U150" s="13"/>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row>
    <row r="151" spans="1:53" x14ac:dyDescent="0.2">
      <c r="A151" s="116"/>
      <c r="B151" s="1"/>
      <c r="C151" s="1490"/>
      <c r="D151" s="1496"/>
      <c r="E151" s="1564"/>
      <c r="F151" s="1490"/>
      <c r="G151" s="1490"/>
      <c r="H151" s="1561"/>
      <c r="I151" s="53"/>
      <c r="J151" s="54"/>
      <c r="K151" s="2"/>
      <c r="L151" s="2"/>
      <c r="M151" s="2"/>
      <c r="N151" s="2"/>
      <c r="O151" s="2"/>
      <c r="P151" s="2"/>
      <c r="Q151" s="57"/>
      <c r="R151" s="2"/>
      <c r="S151" s="2"/>
      <c r="T151" s="13"/>
      <c r="U151" s="13"/>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row>
    <row r="152" spans="1:53" x14ac:dyDescent="0.2">
      <c r="A152" s="116"/>
      <c r="B152" s="1"/>
      <c r="C152" s="1490"/>
      <c r="D152" s="1498"/>
      <c r="E152" s="1565"/>
      <c r="F152" s="1490"/>
      <c r="G152" s="1490"/>
      <c r="H152" s="1561"/>
      <c r="I152" s="53"/>
      <c r="J152" s="54"/>
      <c r="K152" s="2"/>
      <c r="L152" s="2"/>
      <c r="M152" s="2"/>
      <c r="N152" s="2"/>
      <c r="O152" s="2"/>
      <c r="P152" s="2"/>
      <c r="Q152" s="57"/>
      <c r="R152" s="2"/>
      <c r="S152" s="2"/>
      <c r="T152" s="13"/>
      <c r="U152" s="13"/>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row>
    <row r="153" spans="1:53" x14ac:dyDescent="0.2">
      <c r="A153" s="116"/>
      <c r="B153" s="1"/>
      <c r="C153" s="133" t="str">
        <f>' Original Budget Template'!C126</f>
        <v>Tranche One</v>
      </c>
      <c r="D153" s="1"/>
      <c r="E153" s="1"/>
      <c r="F153" s="1"/>
      <c r="G153" s="1"/>
      <c r="H153" s="117"/>
      <c r="I153" s="53"/>
      <c r="J153" s="54"/>
      <c r="K153" s="2"/>
      <c r="L153" s="2"/>
      <c r="M153" s="2"/>
      <c r="N153" s="2"/>
      <c r="O153" s="2"/>
      <c r="P153" s="2"/>
      <c r="Q153" s="57"/>
      <c r="R153" s="2"/>
      <c r="S153" s="2"/>
      <c r="T153" s="1"/>
      <c r="U153" s="13"/>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row>
    <row r="154" spans="1:53" x14ac:dyDescent="0.2">
      <c r="A154" s="116"/>
      <c r="B154" s="1"/>
      <c r="C154" s="132" t="str">
        <f>' Original Budget Template'!C127</f>
        <v>Funding for 18 months</v>
      </c>
      <c r="D154" s="67" t="str">
        <f>' Original Budget Template'!D127</f>
        <v>Date of signing</v>
      </c>
      <c r="E154" s="67">
        <f>' Original Budget Template'!E127</f>
        <v>0</v>
      </c>
      <c r="F154" s="134">
        <f>+' Original Budget Template'!F127</f>
        <v>0</v>
      </c>
      <c r="G154" s="135">
        <f>+F154</f>
        <v>0</v>
      </c>
      <c r="H154" s="136">
        <f>+F154-G154</f>
        <v>0</v>
      </c>
      <c r="I154" s="53"/>
      <c r="J154" s="54"/>
      <c r="K154" s="2"/>
      <c r="L154" s="2"/>
      <c r="M154" s="2"/>
      <c r="N154" s="2"/>
      <c r="O154" s="2"/>
      <c r="P154" s="2"/>
      <c r="Q154" s="57"/>
      <c r="R154" s="2"/>
      <c r="S154" s="2"/>
      <c r="T154" s="19"/>
      <c r="U154" s="13"/>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row>
    <row r="155" spans="1:53" x14ac:dyDescent="0.2">
      <c r="A155" s="116"/>
      <c r="B155" s="1"/>
      <c r="C155" s="45"/>
      <c r="D155" s="42"/>
      <c r="E155" s="43"/>
      <c r="F155" s="137"/>
      <c r="G155" s="138"/>
      <c r="H155" s="139"/>
      <c r="I155" s="53"/>
      <c r="J155" s="54"/>
      <c r="K155" s="2"/>
      <c r="L155" s="2"/>
      <c r="M155" s="2"/>
      <c r="N155" s="2"/>
      <c r="O155" s="2"/>
      <c r="P155" s="2"/>
      <c r="Q155" s="57"/>
      <c r="R155" s="2"/>
      <c r="S155" s="2"/>
      <c r="T155" s="4"/>
      <c r="U155" s="13"/>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row>
    <row r="156" spans="1:53" x14ac:dyDescent="0.2">
      <c r="A156" s="116"/>
      <c r="B156" s="1"/>
      <c r="C156" s="133" t="str">
        <f>' Original Budget Template'!C129</f>
        <v xml:space="preserve">Tranche Two </v>
      </c>
      <c r="D156" s="1"/>
      <c r="E156" s="1"/>
      <c r="F156" s="140"/>
      <c r="G156" s="138"/>
      <c r="H156" s="139"/>
      <c r="I156" s="53"/>
      <c r="J156" s="54"/>
      <c r="K156" s="2"/>
      <c r="L156" s="2"/>
      <c r="M156" s="2"/>
      <c r="N156" s="2"/>
      <c r="O156" s="2"/>
      <c r="P156" s="2"/>
      <c r="Q156" s="57"/>
      <c r="R156" s="2"/>
      <c r="S156" s="2"/>
      <c r="T156" s="4"/>
      <c r="U156" s="13"/>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row>
    <row r="157" spans="1:53" x14ac:dyDescent="0.2">
      <c r="A157" s="116"/>
      <c r="B157" s="1"/>
      <c r="C157" s="132" t="str">
        <f>' Original Budget Template'!C130</f>
        <v>Funding for 12 months</v>
      </c>
      <c r="D157" s="67" t="str">
        <f>' Original Budget Template'!D130</f>
        <v>Before</v>
      </c>
      <c r="E157" s="67">
        <f>' Original Budget Template'!E130</f>
        <v>546</v>
      </c>
      <c r="F157" s="134">
        <f>+' Original Budget Template'!F130</f>
        <v>0</v>
      </c>
      <c r="G157" s="141">
        <f>+'Progress Financial Report -Yr 3'!G157</f>
        <v>0</v>
      </c>
      <c r="H157" s="142">
        <f>+F157-G157</f>
        <v>0</v>
      </c>
      <c r="I157" s="53"/>
      <c r="J157" s="54"/>
      <c r="K157" s="2"/>
      <c r="L157" s="2"/>
      <c r="M157" s="2"/>
      <c r="N157" s="2"/>
      <c r="O157" s="2"/>
      <c r="P157" s="2"/>
      <c r="Q157" s="57"/>
      <c r="R157" s="2"/>
      <c r="S157" s="2"/>
      <c r="T157" s="19"/>
      <c r="U157" s="13"/>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row>
    <row r="158" spans="1:53" x14ac:dyDescent="0.2">
      <c r="A158" s="116"/>
      <c r="B158" s="1"/>
      <c r="C158" s="45"/>
      <c r="D158" s="42"/>
      <c r="E158" s="43"/>
      <c r="F158" s="137"/>
      <c r="G158" s="143"/>
      <c r="H158" s="144"/>
      <c r="I158" s="53"/>
      <c r="J158" s="54"/>
      <c r="K158" s="2"/>
      <c r="L158" s="2"/>
      <c r="M158" s="2"/>
      <c r="N158" s="2"/>
      <c r="O158" s="2"/>
      <c r="P158" s="2"/>
      <c r="Q158" s="57"/>
      <c r="R158" s="2"/>
      <c r="S158" s="2"/>
      <c r="T158" s="4"/>
      <c r="U158" s="13"/>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row>
    <row r="159" spans="1:53" x14ac:dyDescent="0.2">
      <c r="A159" s="116"/>
      <c r="B159" s="1"/>
      <c r="C159" s="133" t="str">
        <f>' Original Budget Template'!C132</f>
        <v xml:space="preserve">Tranche Three </v>
      </c>
      <c r="D159" s="1"/>
      <c r="E159" s="1"/>
      <c r="F159" s="140"/>
      <c r="G159" s="143"/>
      <c r="H159" s="144"/>
      <c r="I159" s="53"/>
      <c r="J159" s="54"/>
      <c r="K159" s="2"/>
      <c r="L159" s="2"/>
      <c r="M159" s="2"/>
      <c r="N159" s="2"/>
      <c r="O159" s="2"/>
      <c r="P159" s="2"/>
      <c r="Q159" s="57"/>
      <c r="R159" s="2"/>
      <c r="S159" s="2"/>
      <c r="T159" s="4"/>
      <c r="U159" s="13"/>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row>
    <row r="160" spans="1:53" x14ac:dyDescent="0.2">
      <c r="A160" s="116"/>
      <c r="B160" s="1"/>
      <c r="C160" s="132" t="str">
        <f>' Original Budget Template'!C133</f>
        <v>Funding for 12 months</v>
      </c>
      <c r="D160" s="67" t="str">
        <f>' Original Budget Template'!D133</f>
        <v>Before</v>
      </c>
      <c r="E160" s="67">
        <f>' Original Budget Template'!E133</f>
        <v>911</v>
      </c>
      <c r="F160" s="134">
        <f>+' Original Budget Template'!F133</f>
        <v>0</v>
      </c>
      <c r="G160" s="134">
        <f>+'Progress Financial Report -Yr 3'!G160</f>
        <v>0</v>
      </c>
      <c r="H160" s="136">
        <f>+F160-G160</f>
        <v>0</v>
      </c>
      <c r="I160" s="53"/>
      <c r="J160" s="54"/>
      <c r="K160" s="2"/>
      <c r="L160" s="2"/>
      <c r="M160" s="2"/>
      <c r="N160" s="2"/>
      <c r="O160" s="2"/>
      <c r="P160" s="2"/>
      <c r="Q160" s="57"/>
      <c r="R160" s="2"/>
      <c r="S160" s="2"/>
      <c r="T160" s="19"/>
      <c r="U160" s="13"/>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row>
    <row r="161" spans="1:53" x14ac:dyDescent="0.2">
      <c r="A161" s="116"/>
      <c r="B161" s="1"/>
      <c r="C161" s="45"/>
      <c r="D161" s="42"/>
      <c r="E161" s="43"/>
      <c r="F161" s="140"/>
      <c r="G161" s="140"/>
      <c r="H161" s="145"/>
      <c r="I161" s="53"/>
      <c r="J161" s="54"/>
      <c r="K161" s="2"/>
      <c r="L161" s="2"/>
      <c r="M161" s="2"/>
      <c r="N161" s="2"/>
      <c r="O161" s="2"/>
      <c r="P161" s="2"/>
      <c r="Q161" s="57"/>
      <c r="R161" s="2"/>
      <c r="S161" s="2"/>
      <c r="T161" s="1"/>
      <c r="U161" s="13"/>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row>
    <row r="162" spans="1:53" x14ac:dyDescent="0.2">
      <c r="A162" s="116"/>
      <c r="B162" s="1"/>
      <c r="C162" s="133" t="str">
        <f>' Original Budget Template'!C135</f>
        <v>Tranche Four</v>
      </c>
      <c r="D162" s="1"/>
      <c r="E162" s="1"/>
      <c r="F162" s="140"/>
      <c r="G162" s="140"/>
      <c r="H162" s="145"/>
      <c r="I162" s="53"/>
      <c r="J162" s="54"/>
      <c r="K162" s="2"/>
      <c r="L162" s="2"/>
      <c r="M162" s="2"/>
      <c r="N162" s="2"/>
      <c r="O162" s="2"/>
      <c r="P162" s="2"/>
      <c r="Q162" s="57"/>
      <c r="R162" s="2"/>
      <c r="S162" s="2"/>
      <c r="T162" s="1"/>
      <c r="U162" s="13"/>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row>
    <row r="163" spans="1:53" x14ac:dyDescent="0.2">
      <c r="A163" s="116"/>
      <c r="B163" s="1"/>
      <c r="C163" s="132" t="str">
        <f>' Original Budget Template'!C136</f>
        <v>Funding for 12 months</v>
      </c>
      <c r="D163" s="67" t="str">
        <f>' Original Budget Template'!D136</f>
        <v>Before</v>
      </c>
      <c r="E163" s="67">
        <f>' Original Budget Template'!E136</f>
        <v>1276</v>
      </c>
      <c r="F163" s="134">
        <f>+' Original Budget Template'!F136</f>
        <v>0</v>
      </c>
      <c r="G163" s="134">
        <f>+'Progress Financial Report -Yr 3'!G163</f>
        <v>0</v>
      </c>
      <c r="H163" s="136">
        <f>+F163-G163</f>
        <v>0</v>
      </c>
      <c r="I163" s="53"/>
      <c r="J163" s="54"/>
      <c r="K163" s="2"/>
      <c r="L163" s="2"/>
      <c r="M163" s="2"/>
      <c r="N163" s="2"/>
      <c r="O163" s="2"/>
      <c r="P163" s="2"/>
      <c r="Q163" s="57"/>
      <c r="R163" s="2"/>
      <c r="S163" s="2"/>
      <c r="T163" s="1"/>
      <c r="U163" s="13"/>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row>
    <row r="164" spans="1:53" x14ac:dyDescent="0.2">
      <c r="A164" s="116"/>
      <c r="B164" s="1"/>
      <c r="C164" s="45"/>
      <c r="D164" s="42"/>
      <c r="E164" s="43"/>
      <c r="F164" s="140"/>
      <c r="G164" s="140"/>
      <c r="H164" s="145"/>
      <c r="I164" s="53"/>
      <c r="J164" s="54"/>
      <c r="K164" s="2"/>
      <c r="L164" s="2"/>
      <c r="M164" s="2"/>
      <c r="N164" s="2"/>
      <c r="O164" s="2"/>
      <c r="P164" s="2"/>
      <c r="Q164" s="57"/>
      <c r="R164" s="2"/>
      <c r="S164" s="2"/>
      <c r="T164" s="1"/>
      <c r="U164" s="13"/>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row>
    <row r="165" spans="1:53" x14ac:dyDescent="0.2">
      <c r="A165" s="116"/>
      <c r="B165" s="1"/>
      <c r="C165" s="133" t="str">
        <f>' Original Budget Template'!C138</f>
        <v>Tranche Five</v>
      </c>
      <c r="D165" s="1"/>
      <c r="E165" s="1"/>
      <c r="F165" s="140"/>
      <c r="G165" s="140"/>
      <c r="H165" s="145"/>
      <c r="I165" s="53"/>
      <c r="J165" s="54"/>
      <c r="K165" s="2"/>
      <c r="L165" s="2"/>
      <c r="M165" s="2"/>
      <c r="N165" s="2"/>
      <c r="O165" s="2"/>
      <c r="P165" s="2"/>
      <c r="Q165" s="57"/>
      <c r="R165" s="2"/>
      <c r="S165" s="2"/>
      <c r="T165" s="1"/>
      <c r="U165" s="13"/>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row>
    <row r="166" spans="1:53" x14ac:dyDescent="0.2">
      <c r="A166" s="116"/>
      <c r="B166" s="1"/>
      <c r="C166" s="132" t="str">
        <f>' Original Budget Template'!C139</f>
        <v>Funding for 6 months</v>
      </c>
      <c r="D166" s="67" t="str">
        <f>' Original Budget Template'!D139</f>
        <v>Before</v>
      </c>
      <c r="E166" s="67">
        <f>' Original Budget Template'!E139</f>
        <v>1642</v>
      </c>
      <c r="F166" s="134">
        <f>+' Original Budget Template'!F139</f>
        <v>0</v>
      </c>
      <c r="G166" s="1421">
        <f>IF(SUM($K$120,$O$120,$S$120,$AA$120,$AM$120)&lt;SUM($G$153:$G165),0,SUM($K$120,$O$120,$S$120,$AA$120,$AM$120)-SUM($G$153:$G165))</f>
        <v>0</v>
      </c>
      <c r="H166" s="136">
        <f>+F166-G166</f>
        <v>0</v>
      </c>
      <c r="I166" s="53"/>
      <c r="J166" s="54"/>
      <c r="K166" s="2"/>
      <c r="L166" s="2"/>
      <c r="M166" s="2"/>
      <c r="N166" s="2"/>
      <c r="O166" s="2"/>
      <c r="P166" s="2"/>
      <c r="Q166" s="57"/>
      <c r="R166" s="2"/>
      <c r="S166" s="2"/>
      <c r="T166" s="1"/>
      <c r="U166" s="13"/>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row>
    <row r="167" spans="1:53" x14ac:dyDescent="0.2">
      <c r="A167" s="116"/>
      <c r="B167" s="1"/>
      <c r="C167" s="45"/>
      <c r="D167" s="42"/>
      <c r="E167" s="43"/>
      <c r="F167" s="140"/>
      <c r="G167" s="140"/>
      <c r="H167" s="145"/>
      <c r="I167" s="53"/>
      <c r="J167" s="54"/>
      <c r="K167" s="2"/>
      <c r="L167" s="2"/>
      <c r="M167" s="2"/>
      <c r="N167" s="2"/>
      <c r="O167" s="2"/>
      <c r="P167" s="2"/>
      <c r="Q167" s="57"/>
      <c r="R167" s="2"/>
      <c r="S167" s="2"/>
      <c r="T167" s="1"/>
      <c r="U167" s="13"/>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row>
    <row r="168" spans="1:53" ht="13.5" thickBot="1" x14ac:dyDescent="0.25">
      <c r="A168" s="116"/>
      <c r="B168" s="1"/>
      <c r="C168" s="1242" t="s">
        <v>107</v>
      </c>
      <c r="D168" s="41"/>
      <c r="E168" s="1"/>
      <c r="F168" s="146">
        <f>SUM(F154:F167)</f>
        <v>0</v>
      </c>
      <c r="G168" s="146">
        <f>SUM(G154:G167)</f>
        <v>0</v>
      </c>
      <c r="H168" s="147">
        <f>SUM(H154:H167)</f>
        <v>0</v>
      </c>
      <c r="I168" s="53"/>
      <c r="J168" s="54"/>
      <c r="K168" s="3"/>
      <c r="L168" s="3"/>
      <c r="M168" s="3"/>
      <c r="N168" s="3"/>
      <c r="O168" s="3"/>
      <c r="P168" s="3"/>
      <c r="Q168" s="57"/>
      <c r="R168" s="3"/>
      <c r="S168" s="3"/>
      <c r="T168" s="1"/>
      <c r="U168" s="1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row>
    <row r="169" spans="1:53" ht="13.5" thickTop="1" x14ac:dyDescent="0.2">
      <c r="A169" s="116"/>
      <c r="B169" s="1"/>
      <c r="C169" s="45"/>
      <c r="D169" s="1"/>
      <c r="E169" s="1"/>
      <c r="F169" s="1"/>
      <c r="G169" s="1"/>
      <c r="H169" s="123"/>
      <c r="I169" s="53"/>
      <c r="J169" s="54"/>
      <c r="K169" s="2"/>
      <c r="L169" s="2"/>
      <c r="M169" s="2"/>
      <c r="N169" s="2"/>
      <c r="O169" s="2"/>
      <c r="P169" s="2"/>
      <c r="Q169" s="57"/>
      <c r="R169" s="2"/>
      <c r="S169" s="2"/>
      <c r="T169" s="1"/>
      <c r="U169" s="13"/>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row>
    <row r="170" spans="1:53" ht="13.5" thickBot="1" x14ac:dyDescent="0.25">
      <c r="A170" s="124"/>
      <c r="B170" s="125"/>
      <c r="C170" s="1243"/>
      <c r="D170" s="125"/>
      <c r="E170" s="125"/>
      <c r="F170" s="125"/>
      <c r="G170" s="125"/>
      <c r="H170" s="126"/>
      <c r="I170" s="53"/>
      <c r="J170" s="54"/>
      <c r="K170" s="2"/>
      <c r="L170" s="2"/>
      <c r="M170" s="2"/>
      <c r="N170" s="2"/>
      <c r="O170" s="2"/>
      <c r="P170" s="2"/>
      <c r="Q170" s="57"/>
      <c r="R170" s="2"/>
      <c r="S170" s="2"/>
      <c r="T170" s="1"/>
      <c r="U170" s="13"/>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row>
    <row r="171" spans="1:53" x14ac:dyDescent="0.2">
      <c r="C171" s="45"/>
      <c r="D171" s="1"/>
      <c r="E171" s="1"/>
      <c r="F171" s="1"/>
      <c r="G171" s="1"/>
      <c r="H171" s="1"/>
      <c r="I171" s="53"/>
      <c r="J171" s="54"/>
      <c r="K171" s="2"/>
      <c r="L171" s="2"/>
      <c r="M171" s="2"/>
      <c r="N171" s="2"/>
      <c r="O171" s="2"/>
      <c r="P171" s="2"/>
      <c r="Q171" s="58"/>
      <c r="R171" s="2"/>
      <c r="S171" s="2"/>
      <c r="T171" s="13"/>
      <c r="U171" s="13"/>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row>
    <row r="172" spans="1:53" x14ac:dyDescent="0.2">
      <c r="C172" s="45"/>
      <c r="D172" s="1"/>
      <c r="E172" s="1"/>
      <c r="F172" s="1"/>
      <c r="G172" s="1"/>
      <c r="H172" s="1"/>
      <c r="I172" s="53"/>
      <c r="J172" s="54"/>
      <c r="K172" s="2"/>
      <c r="L172" s="2"/>
      <c r="M172" s="2"/>
      <c r="N172" s="2"/>
      <c r="O172" s="2"/>
      <c r="P172" s="2"/>
      <c r="Q172" s="58"/>
      <c r="R172" s="2"/>
      <c r="S172" s="2"/>
      <c r="T172" s="13"/>
      <c r="U172" s="13"/>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row>
    <row r="173" spans="1:53" ht="15" x14ac:dyDescent="0.25">
      <c r="A173" s="173" t="s">
        <v>126</v>
      </c>
      <c r="B173" s="173"/>
      <c r="C173" s="45"/>
      <c r="D173" s="1"/>
      <c r="E173" s="1"/>
      <c r="F173" s="1"/>
      <c r="G173" s="1"/>
      <c r="H173" s="1"/>
      <c r="I173" s="1"/>
      <c r="J173" s="2"/>
      <c r="K173" s="2"/>
      <c r="L173" s="2"/>
      <c r="M173" s="2"/>
      <c r="N173" s="2"/>
      <c r="O173" s="2"/>
      <c r="P173" s="2"/>
      <c r="R173" s="2"/>
      <c r="S173" s="2"/>
      <c r="T173" s="13"/>
      <c r="U173" s="13"/>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row>
    <row r="174" spans="1:53" ht="27" customHeight="1" x14ac:dyDescent="0.2">
      <c r="A174" s="1457" t="s">
        <v>124</v>
      </c>
      <c r="B174" s="1457"/>
      <c r="C174" s="1457"/>
      <c r="D174" s="1457"/>
      <c r="E174" s="1457"/>
      <c r="F174" s="1457"/>
      <c r="G174" s="1457"/>
      <c r="H174" s="1457"/>
      <c r="I174" s="1457"/>
      <c r="J174" s="1457"/>
      <c r="K174" s="1457"/>
      <c r="L174" s="1457"/>
      <c r="M174" s="1457"/>
      <c r="N174" s="2"/>
      <c r="O174" s="2"/>
      <c r="P174" s="2"/>
      <c r="R174" s="2"/>
      <c r="S174" s="2"/>
      <c r="T174" s="13"/>
      <c r="U174" s="13"/>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row>
    <row r="175" spans="1:53" x14ac:dyDescent="0.2">
      <c r="A175" s="184"/>
      <c r="B175" s="184"/>
      <c r="C175" s="184"/>
      <c r="D175" s="184"/>
      <c r="E175" s="184"/>
      <c r="F175" s="184"/>
      <c r="G175" s="184"/>
      <c r="H175" s="184"/>
      <c r="I175" s="184"/>
      <c r="J175" s="184"/>
      <c r="K175" s="184"/>
      <c r="L175" s="184"/>
      <c r="M175" s="184"/>
      <c r="N175" s="2"/>
      <c r="O175" s="2"/>
      <c r="P175" s="2"/>
      <c r="R175" s="2"/>
      <c r="S175" s="2"/>
      <c r="T175" s="13"/>
      <c r="U175" s="13"/>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row>
    <row r="176" spans="1:53" ht="13.5" thickBot="1" x14ac:dyDescent="0.25">
      <c r="A176" s="111"/>
      <c r="B176" s="111"/>
      <c r="L176" s="184"/>
      <c r="M176" s="184"/>
    </row>
    <row r="177" spans="1:30" ht="24" customHeight="1" thickTop="1" thickBot="1" x14ac:dyDescent="0.25">
      <c r="A177" s="1501" t="s">
        <v>89</v>
      </c>
      <c r="B177" s="1289"/>
      <c r="C177" s="1489" t="s">
        <v>87</v>
      </c>
      <c r="D177" s="1489" t="s">
        <v>81</v>
      </c>
      <c r="E177" s="1489" t="s">
        <v>82</v>
      </c>
      <c r="F177" s="1555" t="s">
        <v>125</v>
      </c>
      <c r="G177" s="1557" t="s">
        <v>61</v>
      </c>
      <c r="H177" s="1558"/>
      <c r="I177" s="1558"/>
      <c r="J177" s="1558"/>
      <c r="K177" s="1559"/>
      <c r="L177" s="184"/>
      <c r="M177" s="184"/>
      <c r="O177" s="59"/>
      <c r="Q177"/>
      <c r="R177" s="16"/>
      <c r="S177" s="16"/>
      <c r="T177"/>
      <c r="U177"/>
    </row>
    <row r="178" spans="1:30" ht="35.25" customHeight="1" thickTop="1" thickBot="1" x14ac:dyDescent="0.25">
      <c r="A178" s="1553"/>
      <c r="B178" s="1319"/>
      <c r="C178" s="1554"/>
      <c r="D178" s="1554"/>
      <c r="E178" s="1554"/>
      <c r="F178" s="1556"/>
      <c r="G178" s="325" t="s">
        <v>57</v>
      </c>
      <c r="H178" s="120" t="s">
        <v>58</v>
      </c>
      <c r="I178" s="120" t="s">
        <v>59</v>
      </c>
      <c r="J178" s="120" t="s">
        <v>91</v>
      </c>
      <c r="K178" s="121" t="s">
        <v>92</v>
      </c>
      <c r="L178" s="184"/>
      <c r="M178" s="184"/>
      <c r="O178" s="1397"/>
      <c r="P178" s="1398"/>
      <c r="Q178" s="1399"/>
      <c r="R178" s="1398"/>
      <c r="S178" s="1400"/>
      <c r="U178" s="1397"/>
      <c r="V178" s="1410"/>
      <c r="W178" s="1410"/>
      <c r="X178" s="1410"/>
      <c r="Y178" s="1410"/>
      <c r="Z178" s="1410"/>
      <c r="AA178" s="1410"/>
      <c r="AB178" s="1410"/>
      <c r="AC178" s="1411"/>
      <c r="AD178" s="1400"/>
    </row>
    <row r="179" spans="1:30" ht="26.25" customHeight="1" thickTop="1" x14ac:dyDescent="0.2">
      <c r="A179" s="33"/>
      <c r="B179" s="1"/>
      <c r="C179" s="45" t="s">
        <v>56</v>
      </c>
      <c r="D179" s="1"/>
      <c r="E179" s="1"/>
      <c r="F179" s="166" t="s">
        <v>56</v>
      </c>
      <c r="G179" s="44"/>
      <c r="H179" s="44"/>
      <c r="I179" s="44"/>
      <c r="J179" s="44"/>
      <c r="K179" s="44"/>
      <c r="L179" s="184"/>
      <c r="M179" s="184"/>
      <c r="O179" s="1401"/>
      <c r="P179" s="1395"/>
      <c r="Q179" s="1396" t="s">
        <v>400</v>
      </c>
      <c r="R179" s="2"/>
      <c r="S179" s="1402"/>
      <c r="U179" s="1401"/>
      <c r="V179" s="1419" t="s">
        <v>412</v>
      </c>
      <c r="W179" s="1"/>
      <c r="X179" s="1"/>
      <c r="Y179" s="1"/>
      <c r="Z179" s="1"/>
      <c r="AA179" s="1"/>
      <c r="AB179" s="1"/>
      <c r="AC179" s="240"/>
      <c r="AD179" s="1402"/>
    </row>
    <row r="180" spans="1:30" ht="24.75" customHeight="1" x14ac:dyDescent="0.2">
      <c r="A180" s="33"/>
      <c r="B180" s="1"/>
      <c r="C180" s="45"/>
      <c r="D180" s="43"/>
      <c r="E180" s="43"/>
      <c r="F180" s="148"/>
      <c r="G180" s="148"/>
      <c r="H180" s="148"/>
      <c r="I180" s="148"/>
      <c r="J180" s="148"/>
      <c r="K180" s="148"/>
      <c r="L180" s="184"/>
      <c r="M180" s="184"/>
      <c r="O180" s="1401"/>
      <c r="P180" s="1"/>
      <c r="Q180" s="58"/>
      <c r="R180" s="1"/>
      <c r="S180" s="1402"/>
      <c r="U180" s="1401"/>
      <c r="V180" s="240"/>
      <c r="W180" s="1"/>
      <c r="X180" s="1"/>
      <c r="Y180" s="1"/>
      <c r="Z180" s="1"/>
      <c r="AA180" s="1"/>
      <c r="AB180" s="1"/>
      <c r="AC180" s="240"/>
      <c r="AD180" s="1402"/>
    </row>
    <row r="181" spans="1:30" x14ac:dyDescent="0.2">
      <c r="A181" s="33">
        <f>+A13</f>
        <v>1</v>
      </c>
      <c r="B181" s="1"/>
      <c r="C181" s="45" t="str">
        <f>+C13</f>
        <v>Description (Output 1)</v>
      </c>
      <c r="D181" s="43">
        <f>+D13</f>
        <v>0</v>
      </c>
      <c r="E181" s="43">
        <f>+E13</f>
        <v>0</v>
      </c>
      <c r="F181" s="166"/>
      <c r="G181" s="148"/>
      <c r="H181" s="148"/>
      <c r="I181" s="148"/>
      <c r="J181" s="148"/>
      <c r="K181" s="148"/>
      <c r="L181" s="184"/>
      <c r="M181" s="184"/>
      <c r="O181" s="1401"/>
      <c r="P181" s="967"/>
      <c r="Q181" s="1381" t="s">
        <v>389</v>
      </c>
      <c r="R181" s="968"/>
      <c r="S181" s="1402"/>
      <c r="U181" s="1401"/>
      <c r="V181" s="1"/>
      <c r="W181" s="1"/>
      <c r="X181" s="242"/>
      <c r="Y181" s="1418" t="s">
        <v>402</v>
      </c>
      <c r="Z181" s="242"/>
      <c r="AA181" s="242"/>
      <c r="AB181" s="242" t="s">
        <v>405</v>
      </c>
      <c r="AC181" s="242"/>
      <c r="AD181" s="1402"/>
    </row>
    <row r="182" spans="1:30" x14ac:dyDescent="0.2">
      <c r="A182" s="33"/>
      <c r="B182" s="1"/>
      <c r="C182" s="45" t="s">
        <v>120</v>
      </c>
      <c r="D182" s="43"/>
      <c r="E182" s="43"/>
      <c r="F182" s="148">
        <f>SUM(G182:K182)</f>
        <v>0</v>
      </c>
      <c r="G182" s="148">
        <f>' Original Budget Template'!G153</f>
        <v>0</v>
      </c>
      <c r="H182" s="148">
        <f>' Original Budget Template'!H153</f>
        <v>0</v>
      </c>
      <c r="I182" s="148">
        <f>' Original Budget Template'!I153</f>
        <v>0</v>
      </c>
      <c r="J182" s="148">
        <f>' Original Budget Template'!J153</f>
        <v>0</v>
      </c>
      <c r="K182" s="148">
        <f>' Original Budget Template'!K153</f>
        <v>0</v>
      </c>
      <c r="L182" s="184"/>
      <c r="M182" s="184"/>
      <c r="O182" s="1401"/>
      <c r="P182" s="969"/>
      <c r="Q182" s="956" t="s">
        <v>293</v>
      </c>
      <c r="R182" s="970">
        <f>+F125</f>
        <v>0</v>
      </c>
      <c r="S182" s="1402"/>
      <c r="U182" s="1401"/>
      <c r="V182" s="1"/>
      <c r="W182" s="1"/>
      <c r="X182" s="242" t="s">
        <v>401</v>
      </c>
      <c r="Y182" s="242" t="s">
        <v>403</v>
      </c>
      <c r="Z182" s="242" t="s">
        <v>404</v>
      </c>
      <c r="AA182" s="242" t="s">
        <v>411</v>
      </c>
      <c r="AB182" s="242" t="s">
        <v>403</v>
      </c>
      <c r="AC182" s="242" t="s">
        <v>404</v>
      </c>
      <c r="AD182" s="1402"/>
    </row>
    <row r="183" spans="1:30" x14ac:dyDescent="0.2">
      <c r="A183" s="33"/>
      <c r="B183" s="1"/>
      <c r="C183" s="45" t="s">
        <v>121</v>
      </c>
      <c r="D183" s="43"/>
      <c r="E183" s="43"/>
      <c r="F183" s="148">
        <f>SUM(G183:K183)</f>
        <v>0</v>
      </c>
      <c r="G183" s="718">
        <f>IF(ISERROR(SUMIF($B$13:$B$19,1,$K$13:$K$19)/$AA$3),0,(SUMIF($B$13:$B$19,1,$K$13:$K$19)/$AA$3))+IF(ISERROR(SUMIF($B$13:$B$19,2,$K$13:$K$19)/$AA$5),0,(SUMIF($B$13:$B$19,2,$K$13:$K$19)/$AA$5))</f>
        <v>0</v>
      </c>
      <c r="H183" s="718">
        <f>IF(ISERROR(SUMIF($B$13:$B$19,1,$O$13:$O$19)/$AA$3),0,(SUMIF($B$13:$B$19,1,$O$13:$O$19)/$AA$3))+IF(ISERROR(SUMIF($B$13:$B$19,2,$O$13:$O$19)/$AA$5),0,(SUMIF($B$13:$B$19,2,$O$13:$O$19)/$AA$5))</f>
        <v>0</v>
      </c>
      <c r="I183" s="718">
        <f>IF(ISERROR(SUMIF($B$13:$B$19,1,$S$13:$S$19)/$AA$3),0,(SUMIF($B$13:$B$19,1,$S$13:$S$19)/$AA$3))+IF(ISERROR(SUMIF($B$13:$B$19,2,$S$13:$S$19)/$AA$5),0,(SUMIF($B$13:$B$19,2,$S$13:$S$19)/$AA$5))</f>
        <v>0</v>
      </c>
      <c r="J183" s="718">
        <f>IF(ISERROR(SUMIF($B$13:$B$19,1,$AA$13:$AA$19)/$AA$3),0,(SUMIF($B$13:$B$19,1,$AA$13:$AA$19)/$AA$3))+IF(ISERROR(SUMIF($B$13:$B$19,2,$AA$13:$AA$19)/$AA$5),0,(SUMIF($B$13:$B$19,2,$AA$13:$AA$19)/$AA$5))</f>
        <v>0</v>
      </c>
      <c r="K183" s="718">
        <f>IF(ISERROR(SUMIF($B$13:$B$19,1,$AM$13:$AM$19)/$AA$3),0,(SUMIF($B$13:$B$19,1,$AM$13:$AM$19)/$AA$3))+IF(ISERROR(SUMIF($B$13:$B$19,2,$AM$13:$AM$19)/$AA$5),0,(SUMIF($B$13:$B$19,2,$AM$13:$AM$19)/$AA$5))</f>
        <v>0</v>
      </c>
      <c r="L183" s="184"/>
      <c r="M183" s="184"/>
      <c r="O183" s="1401"/>
      <c r="P183" s="969"/>
      <c r="Q183" s="957" t="s">
        <v>294</v>
      </c>
      <c r="R183" s="970">
        <f>+K108+O108+S108+AA108</f>
        <v>0</v>
      </c>
      <c r="S183" s="1402"/>
      <c r="U183" s="1401"/>
      <c r="V183" s="1" t="s">
        <v>406</v>
      </c>
      <c r="W183" s="1"/>
      <c r="X183" s="1412">
        <f>+K86+O86+S86+AA86</f>
        <v>0</v>
      </c>
      <c r="Y183" s="1412">
        <f>+J86+N86+R86+V86</f>
        <v>0</v>
      </c>
      <c r="Z183" s="1412">
        <f>+X183-Y183</f>
        <v>0</v>
      </c>
      <c r="AA183" s="1412">
        <f>+I86</f>
        <v>0</v>
      </c>
      <c r="AB183" s="1412">
        <f>+H86</f>
        <v>0</v>
      </c>
      <c r="AC183" s="1412">
        <f>+AA183-AB183</f>
        <v>0</v>
      </c>
      <c r="AD183" s="1402"/>
    </row>
    <row r="184" spans="1:30" x14ac:dyDescent="0.2">
      <c r="A184" s="33"/>
      <c r="B184" s="1"/>
      <c r="C184" s="1244" t="s">
        <v>122</v>
      </c>
      <c r="D184" s="43"/>
      <c r="E184" s="43"/>
      <c r="F184" s="148">
        <f t="shared" ref="F184:K184" si="17">+F183-F182</f>
        <v>0</v>
      </c>
      <c r="G184" s="149">
        <f t="shared" si="17"/>
        <v>0</v>
      </c>
      <c r="H184" s="149">
        <f t="shared" si="17"/>
        <v>0</v>
      </c>
      <c r="I184" s="149">
        <f t="shared" si="17"/>
        <v>0</v>
      </c>
      <c r="J184" s="149">
        <f t="shared" si="17"/>
        <v>0</v>
      </c>
      <c r="K184" s="149">
        <f t="shared" si="17"/>
        <v>0</v>
      </c>
      <c r="L184" s="184"/>
      <c r="M184" s="184"/>
      <c r="O184" s="1401"/>
      <c r="P184" s="969"/>
      <c r="Q184" s="958" t="s">
        <v>295</v>
      </c>
      <c r="R184" s="970">
        <f>-F126</f>
        <v>0</v>
      </c>
      <c r="S184" s="1402"/>
      <c r="U184" s="1401"/>
      <c r="V184" s="1" t="s">
        <v>407</v>
      </c>
      <c r="W184" s="1"/>
      <c r="X184" s="1412">
        <f>+K98+O98+S98+AA98</f>
        <v>0</v>
      </c>
      <c r="Y184" s="1412">
        <f>+J98+N98+R98+V98</f>
        <v>0</v>
      </c>
      <c r="Z184" s="1412">
        <f>+X184-Y184</f>
        <v>0</v>
      </c>
      <c r="AA184" s="1412">
        <f>+I98</f>
        <v>0</v>
      </c>
      <c r="AB184" s="1412">
        <f>+H98</f>
        <v>0</v>
      </c>
      <c r="AC184" s="1412">
        <f>+AA184-AB184</f>
        <v>0</v>
      </c>
      <c r="AD184" s="1402"/>
    </row>
    <row r="185" spans="1:30" x14ac:dyDescent="0.2">
      <c r="A185" s="33"/>
      <c r="B185" s="1"/>
      <c r="C185" s="1244" t="s">
        <v>123</v>
      </c>
      <c r="D185" s="43"/>
      <c r="E185" s="43"/>
      <c r="F185" s="171">
        <f t="shared" ref="F185:K185" si="18">IF(F182=0,0,F184/F182)</f>
        <v>0</v>
      </c>
      <c r="G185" s="1352">
        <f t="shared" si="18"/>
        <v>0</v>
      </c>
      <c r="H185" s="1352">
        <f t="shared" si="18"/>
        <v>0</v>
      </c>
      <c r="I185" s="1352">
        <f t="shared" si="18"/>
        <v>0</v>
      </c>
      <c r="J185" s="1352">
        <f t="shared" si="18"/>
        <v>0</v>
      </c>
      <c r="K185" s="1352">
        <f t="shared" si="18"/>
        <v>0</v>
      </c>
      <c r="L185" s="184"/>
      <c r="M185" s="184"/>
      <c r="O185" s="1401"/>
      <c r="P185" s="1378"/>
      <c r="Q185" s="1379" t="s">
        <v>296</v>
      </c>
      <c r="R185" s="1380">
        <f>K127</f>
        <v>0</v>
      </c>
      <c r="S185" s="1402"/>
      <c r="U185" s="1401"/>
      <c r="V185" s="1413" t="s">
        <v>408</v>
      </c>
      <c r="W185" s="156"/>
      <c r="X185" s="1414">
        <f>+K108+O108+W108+AA108</f>
        <v>0</v>
      </c>
      <c r="Y185" s="1412">
        <f>+J108+N108+R108+V108</f>
        <v>0</v>
      </c>
      <c r="Z185" s="1412">
        <f>+X185-Y185</f>
        <v>0</v>
      </c>
      <c r="AA185" s="1412">
        <f>+I108</f>
        <v>0</v>
      </c>
      <c r="AB185" s="1412">
        <f>+H108</f>
        <v>0</v>
      </c>
      <c r="AC185" s="1412">
        <f>+AA185-AB185</f>
        <v>0</v>
      </c>
      <c r="AD185" s="1402"/>
    </row>
    <row r="186" spans="1:30" x14ac:dyDescent="0.2">
      <c r="A186" s="33"/>
      <c r="B186" s="1"/>
      <c r="C186" s="45"/>
      <c r="D186" s="43"/>
      <c r="E186" s="43"/>
      <c r="F186" s="148"/>
      <c r="G186" s="149"/>
      <c r="H186" s="149"/>
      <c r="I186" s="149"/>
      <c r="J186" s="149"/>
      <c r="K186" s="149"/>
      <c r="L186" s="184"/>
      <c r="M186" s="184"/>
      <c r="O186" s="1401"/>
      <c r="P186" s="969"/>
      <c r="Q186" s="959" t="s">
        <v>297</v>
      </c>
      <c r="R186" s="971">
        <f>+R182-R183+R184-R185</f>
        <v>0</v>
      </c>
      <c r="S186" s="1402"/>
      <c r="U186" s="1401"/>
      <c r="V186" s="156" t="s">
        <v>409</v>
      </c>
      <c r="W186" s="156"/>
      <c r="X186" s="1415">
        <f t="shared" ref="X186:AC186" si="19">SUM(X183:X185)</f>
        <v>0</v>
      </c>
      <c r="Y186" s="1415">
        <f t="shared" si="19"/>
        <v>0</v>
      </c>
      <c r="Z186" s="1415">
        <f t="shared" si="19"/>
        <v>0</v>
      </c>
      <c r="AA186" s="1415">
        <f t="shared" si="19"/>
        <v>0</v>
      </c>
      <c r="AB186" s="1415">
        <f t="shared" si="19"/>
        <v>0</v>
      </c>
      <c r="AC186" s="1415">
        <f t="shared" si="19"/>
        <v>0</v>
      </c>
      <c r="AD186" s="1402"/>
    </row>
    <row r="187" spans="1:30" x14ac:dyDescent="0.2">
      <c r="A187" s="33">
        <f>+A20</f>
        <v>2</v>
      </c>
      <c r="B187" s="1"/>
      <c r="C187" s="45" t="str">
        <f>+C20</f>
        <v>Description (Output 2)</v>
      </c>
      <c r="D187" s="43">
        <f>+D20</f>
        <v>0</v>
      </c>
      <c r="E187" s="43">
        <f>+E20</f>
        <v>0</v>
      </c>
      <c r="F187" s="148"/>
      <c r="G187" s="149"/>
      <c r="H187" s="149"/>
      <c r="I187" s="149"/>
      <c r="J187" s="149"/>
      <c r="K187" s="149"/>
      <c r="L187" s="184"/>
      <c r="M187" s="184"/>
      <c r="O187" s="1401"/>
      <c r="P187" s="969" t="s">
        <v>390</v>
      </c>
      <c r="Q187" s="959"/>
      <c r="R187" s="971"/>
      <c r="S187" s="1402"/>
      <c r="U187" s="1401"/>
      <c r="V187" s="1413" t="s">
        <v>208</v>
      </c>
      <c r="W187" s="1"/>
      <c r="X187" s="1412">
        <f>+K118+O118+S118+AA118</f>
        <v>0</v>
      </c>
      <c r="Y187" s="1412">
        <f>+J118+N118+R118+V118</f>
        <v>0</v>
      </c>
      <c r="Z187" s="1412">
        <f>+X187-Y187</f>
        <v>0</v>
      </c>
      <c r="AA187" s="1412">
        <f>+I118</f>
        <v>0</v>
      </c>
      <c r="AB187" s="1412">
        <f>+H118</f>
        <v>0</v>
      </c>
      <c r="AC187" s="1412">
        <f>+AA187-AB187</f>
        <v>0</v>
      </c>
      <c r="AD187" s="1402"/>
    </row>
    <row r="188" spans="1:30" x14ac:dyDescent="0.2">
      <c r="A188" s="33"/>
      <c r="B188" s="1"/>
      <c r="C188" s="45" t="s">
        <v>120</v>
      </c>
      <c r="D188" s="43"/>
      <c r="E188" s="43"/>
      <c r="F188" s="148">
        <f>SUM(G188:K188)</f>
        <v>0</v>
      </c>
      <c r="G188" s="149">
        <f>' Original Budget Template'!G155</f>
        <v>0</v>
      </c>
      <c r="H188" s="149">
        <f>' Original Budget Template'!H155</f>
        <v>0</v>
      </c>
      <c r="I188" s="149">
        <f>' Original Budget Template'!I155</f>
        <v>0</v>
      </c>
      <c r="J188" s="149">
        <f>' Original Budget Template'!J155</f>
        <v>0</v>
      </c>
      <c r="K188" s="149">
        <f>' Original Budget Template'!K155</f>
        <v>0</v>
      </c>
      <c r="L188" s="184"/>
      <c r="M188" s="184"/>
      <c r="O188" s="1401"/>
      <c r="P188" s="969"/>
      <c r="Q188" s="960" t="s">
        <v>298</v>
      </c>
      <c r="R188" s="970">
        <f>+$K$84+$O$84+$S$84+$AA$84+$K$96+$O$96+$S$96+$AA$96</f>
        <v>0</v>
      </c>
      <c r="S188" s="1402"/>
      <c r="U188" s="1401"/>
      <c r="V188" s="156" t="s">
        <v>410</v>
      </c>
      <c r="W188" s="156"/>
      <c r="X188" s="1415">
        <f t="shared" ref="X188:AC188" si="20">X186-X187</f>
        <v>0</v>
      </c>
      <c r="Y188" s="1415">
        <f t="shared" si="20"/>
        <v>0</v>
      </c>
      <c r="Z188" s="1415">
        <f t="shared" si="20"/>
        <v>0</v>
      </c>
      <c r="AA188" s="1415">
        <f t="shared" si="20"/>
        <v>0</v>
      </c>
      <c r="AB188" s="1415">
        <f t="shared" si="20"/>
        <v>0</v>
      </c>
      <c r="AC188" s="1415">
        <f t="shared" si="20"/>
        <v>0</v>
      </c>
      <c r="AD188" s="1402"/>
    </row>
    <row r="189" spans="1:30" x14ac:dyDescent="0.2">
      <c r="A189" s="33"/>
      <c r="B189" s="1"/>
      <c r="C189" s="45" t="s">
        <v>121</v>
      </c>
      <c r="D189" s="43"/>
      <c r="E189" s="43"/>
      <c r="F189" s="148">
        <f>SUM(G189:K189)</f>
        <v>0</v>
      </c>
      <c r="G189" s="718">
        <f>IF(ISERROR(SUMIF($B$20:$B$26,1,$K$20:$K$26)/$AA$3),0,(SUMIF($B$20:$B$26,1,$K$20:$K$26)/$AA$3))+IF(ISERROR(SUMIF($B$20:$B$26,2,$K$20:$K$26)/$AA$5),0,(SUMIF($B$20:$B$26,2,$K$20:$K$26)/$AA$5))</f>
        <v>0</v>
      </c>
      <c r="H189" s="718">
        <f>IF(ISERROR(SUMIF($B$20:$B$26,1,$O$20:$O$26)/$AA$3),0,(SUMIF($B$20:$B$26,1,$O$20:$O$26)/$AA$3))+IF(ISERROR(SUMIF($B$20:$B$26,2,$O$20:$O$26)/$AA$5),0,(SUMIF($B$20:$B$26,2,$O$20:$O$26)/$AA$5))</f>
        <v>0</v>
      </c>
      <c r="I189" s="718">
        <f>IF(ISERROR(SUMIF($B$20:$B$26,1,$S$20:$S$26)/$AA$3),0,(SUMIF($B$20:$B$26,1,$S$20:$S$26)/$AA$3))+IF(ISERROR(SUMIF($B$20:$B$26,2,$S$20:$S$26)/$AA$5),0,(SUMIF($B$20:$B$26,2,$S$20:$S$26)/$AA$5))</f>
        <v>0</v>
      </c>
      <c r="J189" s="718">
        <f>IF(ISERROR(SUMIF($B$20:$B$26,1,$AA$20:$AA$26)/$AA$3),0,(SUMIF($B$20:$B$26,1,$AA$20:$AA$26)/$AA$3))+IF(ISERROR(SUMIF($B$20:$B$26,2,$AA$20:$AA$26)/$AA$5),0,(SUMIF($B$20:$B$26,2,$AA$20:$AA$26)/$AA$5))</f>
        <v>0</v>
      </c>
      <c r="K189" s="718">
        <f>IF(ISERROR(SUMIF($B$20:$B$26,1,$AM$20:$AM$26)/$AA$3),0,(SUMIF($B$20:$B$26,1,$AM$20:$AM$26)/$AA$3))+IF(ISERROR(SUMIF($B$20:$B$26,2,$AM$20:$AM$26)/$AA$5),0,(SUMIF($B$20:$B$26,2,$AM$20:$AM$26)/$AA$5))</f>
        <v>0</v>
      </c>
      <c r="L189" s="184"/>
      <c r="M189" s="184"/>
      <c r="O189" s="1401"/>
      <c r="P189" s="1378"/>
      <c r="Q189" s="1379" t="s">
        <v>299</v>
      </c>
      <c r="R189" s="1380">
        <f>+K128</f>
        <v>0</v>
      </c>
      <c r="S189" s="1402"/>
      <c r="U189" s="1404"/>
      <c r="V189" s="1406"/>
      <c r="W189" s="1406"/>
      <c r="X189" s="1416"/>
      <c r="Y189" s="1416"/>
      <c r="Z189" s="1416"/>
      <c r="AA189" s="1416"/>
      <c r="AB189" s="1416"/>
      <c r="AC189" s="1417"/>
      <c r="AD189" s="1407"/>
    </row>
    <row r="190" spans="1:30" x14ac:dyDescent="0.2">
      <c r="A190" s="33"/>
      <c r="B190" s="1"/>
      <c r="C190" s="1244" t="s">
        <v>122</v>
      </c>
      <c r="D190" s="43"/>
      <c r="E190" s="43"/>
      <c r="F190" s="148">
        <f t="shared" ref="F190:K190" si="21">+F189-F188</f>
        <v>0</v>
      </c>
      <c r="G190" s="149">
        <f t="shared" si="21"/>
        <v>0</v>
      </c>
      <c r="H190" s="149">
        <f t="shared" si="21"/>
        <v>0</v>
      </c>
      <c r="I190" s="149">
        <f t="shared" si="21"/>
        <v>0</v>
      </c>
      <c r="J190" s="149">
        <f t="shared" si="21"/>
        <v>0</v>
      </c>
      <c r="K190" s="149">
        <f t="shared" si="21"/>
        <v>0</v>
      </c>
      <c r="L190" s="184"/>
      <c r="M190" s="184"/>
      <c r="O190" s="1401"/>
      <c r="P190" s="1382" t="s">
        <v>391</v>
      </c>
      <c r="Q190" s="959"/>
      <c r="R190" s="971"/>
      <c r="S190" s="1402"/>
    </row>
    <row r="191" spans="1:30" x14ac:dyDescent="0.2">
      <c r="A191" s="33"/>
      <c r="B191" s="1"/>
      <c r="C191" s="1244" t="s">
        <v>123</v>
      </c>
      <c r="D191" s="43"/>
      <c r="E191" s="43"/>
      <c r="F191" s="171">
        <f t="shared" ref="F191:K191" si="22">IF(F188=0,0,F190/F188)</f>
        <v>0</v>
      </c>
      <c r="G191" s="1352">
        <f t="shared" si="22"/>
        <v>0</v>
      </c>
      <c r="H191" s="1352">
        <f t="shared" si="22"/>
        <v>0</v>
      </c>
      <c r="I191" s="1352">
        <f t="shared" si="22"/>
        <v>0</v>
      </c>
      <c r="J191" s="1352">
        <f t="shared" si="22"/>
        <v>0</v>
      </c>
      <c r="K191" s="1352">
        <f t="shared" si="22"/>
        <v>0</v>
      </c>
      <c r="L191" s="184"/>
      <c r="M191" s="184"/>
      <c r="O191" s="1401"/>
      <c r="P191" s="969"/>
      <c r="Q191" s="960" t="s">
        <v>298</v>
      </c>
      <c r="R191" s="970">
        <f>+$K$84+$O$84+$S$85+$AA$85+$K$97+$O$97+$S$97+$AA$97</f>
        <v>0</v>
      </c>
      <c r="S191" s="1402"/>
    </row>
    <row r="192" spans="1:30" x14ac:dyDescent="0.2">
      <c r="A192" s="33"/>
      <c r="B192" s="1"/>
      <c r="C192" s="45"/>
      <c r="D192" s="43"/>
      <c r="E192" s="43"/>
      <c r="F192" s="148"/>
      <c r="G192" s="149"/>
      <c r="H192" s="149"/>
      <c r="I192" s="149"/>
      <c r="J192" s="149"/>
      <c r="K192" s="149"/>
      <c r="L192" s="184"/>
      <c r="M192" s="184"/>
      <c r="O192" s="1401"/>
      <c r="P192" s="1378"/>
      <c r="Q192" s="1379" t="s">
        <v>299</v>
      </c>
      <c r="R192" s="1380">
        <f>+K129</f>
        <v>0</v>
      </c>
      <c r="S192" s="1402"/>
    </row>
    <row r="193" spans="1:19" x14ac:dyDescent="0.2">
      <c r="A193" s="33">
        <f>+A27</f>
        <v>3</v>
      </c>
      <c r="B193" s="1"/>
      <c r="C193" s="45" t="str">
        <f>+C27</f>
        <v>Description (Output 3)</v>
      </c>
      <c r="D193" s="43">
        <f>+D27</f>
        <v>0</v>
      </c>
      <c r="E193" s="43">
        <f>+E27</f>
        <v>0</v>
      </c>
      <c r="F193" s="148"/>
      <c r="G193" s="149"/>
      <c r="H193" s="149"/>
      <c r="I193" s="149"/>
      <c r="J193" s="149"/>
      <c r="K193" s="149"/>
      <c r="L193" s="184"/>
      <c r="M193" s="184"/>
      <c r="O193" s="1401"/>
      <c r="P193" s="972"/>
      <c r="Q193" s="973" t="s">
        <v>392</v>
      </c>
      <c r="R193" s="974" t="e">
        <f>SUM(R188:R192)/R186</f>
        <v>#DIV/0!</v>
      </c>
      <c r="S193" s="1402"/>
    </row>
    <row r="194" spans="1:19" x14ac:dyDescent="0.2">
      <c r="A194" s="33"/>
      <c r="B194" s="1"/>
      <c r="C194" s="45" t="s">
        <v>120</v>
      </c>
      <c r="D194" s="43"/>
      <c r="E194" s="43"/>
      <c r="F194" s="148">
        <f>SUM(G194:K194)</f>
        <v>0</v>
      </c>
      <c r="G194" s="149">
        <f>' Original Budget Template'!G157</f>
        <v>0</v>
      </c>
      <c r="H194" s="149">
        <f>' Original Budget Template'!H157</f>
        <v>0</v>
      </c>
      <c r="I194" s="149">
        <f>' Original Budget Template'!I157</f>
        <v>0</v>
      </c>
      <c r="J194" s="149">
        <f>' Original Budget Template'!J157</f>
        <v>0</v>
      </c>
      <c r="K194" s="149">
        <f>' Original Budget Template'!K157</f>
        <v>0</v>
      </c>
      <c r="L194" s="184"/>
      <c r="M194" s="184"/>
      <c r="O194" s="1401"/>
      <c r="P194" s="47"/>
      <c r="Q194" s="74"/>
      <c r="R194" s="47"/>
      <c r="S194" s="1402"/>
    </row>
    <row r="195" spans="1:19" x14ac:dyDescent="0.2">
      <c r="A195" s="33"/>
      <c r="B195" s="1"/>
      <c r="C195" s="45" t="s">
        <v>121</v>
      </c>
      <c r="D195" s="43"/>
      <c r="E195" s="43"/>
      <c r="F195" s="148">
        <f>SUM(G195:K195)</f>
        <v>0</v>
      </c>
      <c r="G195" s="718">
        <f>IF(ISERROR(SUMIF($B$28:$B$33,1,$K$28:$K$33)/$AA$3),0,(SUMIF($B$28:$B$33,1,$K$28:$K$33)/$AA$3))+IF(ISERROR(SUMIF($B$28:$B$33,2,$K$28:$K$33)/$AA$5),0,(SUMIF($B$28:$B$33,2,$K$28:$K$33)/$AA$5))</f>
        <v>0</v>
      </c>
      <c r="H195" s="718">
        <f>IF(ISERROR(SUMIF($B$28:$B$33,1,$O$28:$AA$33)/$AA$3),0,(SUMIF($B$28:$B$33,1,$O$28:$AA$33)/$AA$3))+IF(ISERROR(SUMIF($B$28:$B$33,2,$O$28:$AA$33)/$AA$5),0,(SUMIF($B$28:$B$33,2,$O$28:$AA$33)/$AA$5))</f>
        <v>0</v>
      </c>
      <c r="I195" s="718">
        <f>IF(ISERROR(SUMIF($B$28:$B$33,1,$S$28:$S$33)/$AA$3),0,(SUMIF($B$28:$B$33,1,$S$28:$S$33)/$AA$3))+IF(ISERROR(SUMIF($B$28:$B$33,2,$S$28:$S$33)/$AA$5),0,(SUMIF($B$28:$B$33,2,$S$28:$S$33)/$AA$5))</f>
        <v>0</v>
      </c>
      <c r="J195" s="718">
        <f>IF(ISERROR(SUMIF($B$28:$B$33,1,$AA$28:$AA$33)/$AA$3),0,(SUMIF($B$28:$B$33,1,$AA$28:$AA$33)/$AA$3))+IF(ISERROR(SUMIF($B$28:$B$33,2,$AA$28:$AA$33)/$AA$5),0,(SUMIF($B$28:$B$33,2,$AA$28:$AA$33)/$AA$5))</f>
        <v>0</v>
      </c>
      <c r="K195" s="718">
        <f>IF(ISERROR(SUMIF($B$28:$B$33,1,$AM$28:$AM$33)/$AA$3),0,(SUMIF($B$28:$B$33,1,$AM$28:$AM$33)/$AA$3))+IF(ISERROR(SUMIF($B$28:$B$33,2,$AM$28:$AM$33)/$AA$5),0,(SUMIF($B$28:$B$33,2,$AM$28:$AM$33)/$AA$5))</f>
        <v>0</v>
      </c>
      <c r="L195" s="184"/>
      <c r="M195" s="184"/>
      <c r="O195" s="1401"/>
      <c r="P195" s="967" t="s">
        <v>393</v>
      </c>
      <c r="Q195" s="1393"/>
      <c r="R195" s="968"/>
      <c r="S195" s="1402"/>
    </row>
    <row r="196" spans="1:19" x14ac:dyDescent="0.2">
      <c r="A196" s="33"/>
      <c r="B196" s="1"/>
      <c r="C196" s="1244" t="s">
        <v>122</v>
      </c>
      <c r="D196" s="43"/>
      <c r="E196" s="43"/>
      <c r="F196" s="148">
        <f t="shared" ref="F196:K196" si="23">+F195-F194</f>
        <v>0</v>
      </c>
      <c r="G196" s="149">
        <f t="shared" si="23"/>
        <v>0</v>
      </c>
      <c r="H196" s="149">
        <f t="shared" si="23"/>
        <v>0</v>
      </c>
      <c r="I196" s="149">
        <f t="shared" si="23"/>
        <v>0</v>
      </c>
      <c r="J196" s="149">
        <f t="shared" si="23"/>
        <v>0</v>
      </c>
      <c r="K196" s="149">
        <f t="shared" si="23"/>
        <v>0</v>
      </c>
      <c r="L196" s="184"/>
      <c r="M196" s="184"/>
      <c r="O196" s="1401"/>
      <c r="P196" s="969"/>
      <c r="Q196" s="75"/>
      <c r="R196" s="1385"/>
      <c r="S196" s="1402"/>
    </row>
    <row r="197" spans="1:19" x14ac:dyDescent="0.2">
      <c r="A197" s="33"/>
      <c r="B197" s="1"/>
      <c r="C197" s="1244" t="s">
        <v>123</v>
      </c>
      <c r="D197" s="43"/>
      <c r="E197" s="43"/>
      <c r="F197" s="171">
        <f t="shared" ref="F197:K197" si="24">IF(F194=0,0,F196/F194)</f>
        <v>0</v>
      </c>
      <c r="G197" s="1352">
        <f t="shared" si="24"/>
        <v>0</v>
      </c>
      <c r="H197" s="1352">
        <f t="shared" si="24"/>
        <v>0</v>
      </c>
      <c r="I197" s="1352">
        <f t="shared" si="24"/>
        <v>0</v>
      </c>
      <c r="J197" s="1352">
        <f t="shared" si="24"/>
        <v>0</v>
      </c>
      <c r="K197" s="1352">
        <f t="shared" si="24"/>
        <v>0</v>
      </c>
      <c r="L197" s="184"/>
      <c r="M197" s="184"/>
      <c r="O197" s="1401"/>
      <c r="P197" s="969" t="s">
        <v>390</v>
      </c>
      <c r="Q197" s="74"/>
      <c r="R197" s="1385"/>
      <c r="S197" s="1402"/>
    </row>
    <row r="198" spans="1:19" x14ac:dyDescent="0.2">
      <c r="A198" s="33"/>
      <c r="B198" s="1"/>
      <c r="C198" s="45"/>
      <c r="D198" s="43"/>
      <c r="E198" s="43"/>
      <c r="F198" s="148"/>
      <c r="G198" s="149"/>
      <c r="H198" s="149"/>
      <c r="I198" s="149"/>
      <c r="J198" s="149"/>
      <c r="K198" s="149"/>
      <c r="L198" s="184"/>
      <c r="M198" s="184"/>
      <c r="O198" s="1403"/>
      <c r="P198" s="1386"/>
      <c r="Q198" s="1383" t="s">
        <v>394</v>
      </c>
      <c r="R198" s="970">
        <f>SUM(R188:R189)</f>
        <v>0</v>
      </c>
      <c r="S198" s="1402"/>
    </row>
    <row r="199" spans="1:19" x14ac:dyDescent="0.2">
      <c r="A199" s="33">
        <f>+A34</f>
        <v>4</v>
      </c>
      <c r="B199" s="1"/>
      <c r="C199" s="45" t="str">
        <f>+C34</f>
        <v>Description (Output 4)</v>
      </c>
      <c r="D199" s="43">
        <f>+D34</f>
        <v>0</v>
      </c>
      <c r="E199" s="43">
        <f>+E34</f>
        <v>0</v>
      </c>
      <c r="F199" s="148"/>
      <c r="G199" s="149"/>
      <c r="H199" s="149"/>
      <c r="I199" s="149"/>
      <c r="J199" s="149"/>
      <c r="K199" s="149"/>
      <c r="L199" s="184"/>
      <c r="M199" s="184"/>
      <c r="O199" s="1403"/>
      <c r="P199" s="1386"/>
      <c r="Q199" s="1394" t="s">
        <v>395</v>
      </c>
      <c r="R199" s="1388">
        <f>+' Original Budget Template'!$AA$3</f>
        <v>1</v>
      </c>
      <c r="S199" s="1402"/>
    </row>
    <row r="200" spans="1:19" x14ac:dyDescent="0.2">
      <c r="A200" s="33"/>
      <c r="B200" s="1"/>
      <c r="C200" s="45" t="s">
        <v>120</v>
      </c>
      <c r="D200" s="43"/>
      <c r="E200" s="43"/>
      <c r="F200" s="148">
        <f>SUM(G200:K200)</f>
        <v>0</v>
      </c>
      <c r="G200" s="149">
        <f>' Original Budget Template'!G159</f>
        <v>0</v>
      </c>
      <c r="H200" s="149">
        <f>' Original Budget Template'!H159</f>
        <v>0</v>
      </c>
      <c r="I200" s="149">
        <f>' Original Budget Template'!I159</f>
        <v>0</v>
      </c>
      <c r="J200" s="149">
        <f>' Original Budget Template'!J159</f>
        <v>0</v>
      </c>
      <c r="K200" s="149">
        <f>' Original Budget Template'!K159</f>
        <v>0</v>
      </c>
      <c r="L200" s="184"/>
      <c r="M200" s="184"/>
      <c r="O200" s="1403"/>
      <c r="P200" s="969"/>
      <c r="Q200" s="1384" t="s">
        <v>396</v>
      </c>
      <c r="R200" s="1387">
        <f>+R198/R199</f>
        <v>0</v>
      </c>
      <c r="S200" s="1402"/>
    </row>
    <row r="201" spans="1:19" x14ac:dyDescent="0.2">
      <c r="A201" s="33"/>
      <c r="B201" s="1"/>
      <c r="C201" s="45" t="s">
        <v>121</v>
      </c>
      <c r="D201" s="43"/>
      <c r="E201" s="43"/>
      <c r="F201" s="148">
        <f>SUM(G201:K201)</f>
        <v>0</v>
      </c>
      <c r="G201" s="718">
        <f>IF(ISERROR(SUMIF($B$34:$B$40,1,$K$34:$K$40)/$AA$3),0,(SUMIF($B$34:$B$40,1,$K$34:$K$40)/$AA$3))+IF(ISERROR(SUMIF($B$34:$B$40,2,$K$34:$K$40)/$AA$5),0,(SUMIF($B$34:$B$40,2,$K$34:$K$40)/$AA$5))</f>
        <v>0</v>
      </c>
      <c r="H201" s="718">
        <f>IF(ISERROR(SUMIF($B$34:$B$40,1,$O$34:$AA$40)/$AA$3),0,(SUMIF($B$34:$B$40,1,$O$34:$AA$40)/$AA$3))+IF(ISERROR(SUMIF($B$34:$B$40,2,$O$34:$AA$40)/$AA$5),0,(SUMIF($B$34:$B$40,2,$O$34:$AA$40)/$AA$5))</f>
        <v>0</v>
      </c>
      <c r="I201" s="718">
        <f>IF(ISERROR(SUMIF($B$34:$B$40,1,$S$34:$S$40)/$AA$3),0,(SUMIF($B$34:$B$40,1,$S$34:$S$40)/$AA$3))+IF(ISERROR(SUMIF($B$34:$B$40,2,$S$34:$S$40)/$AA$5),0,(SUMIF($B$34:$B$40,2,$S$34:$S$40)/$AA$5))</f>
        <v>0</v>
      </c>
      <c r="J201" s="718">
        <f>IF(ISERROR(SUMIF($B$34:$B$40,1,$AA$34:$AA$40)/$AA$3),0,(SUMIF($B$34:$B$40,1,$AA$34:$AA$40)/$AA$3))+IF(ISERROR(SUMIF($B$34:$B$40,2,$AA$34:$AA$40)/$AA$5),0,(SUMIF($B$34:$B$40,2,$AA$34:$AA$40)/$AA$5))</f>
        <v>0</v>
      </c>
      <c r="K201" s="718">
        <f>IF(ISERROR(SUMIF($B$34:$B$40,1,$AM$34:$AM$40)/$AA$3),0,(SUMIF($B$34:$B$40,1,$AM$34:$AM$40)/$AA$3))+IF(ISERROR(SUMIF($B$34:$B$40,2,$AM$34:$AM$40)/$AA$5),0,(SUMIF($B$34:$B$40,2,$AM$34:$AM$40)/$AA$5))</f>
        <v>0</v>
      </c>
      <c r="L201" s="184"/>
      <c r="M201" s="184"/>
      <c r="O201" s="1403"/>
      <c r="P201" s="969" t="s">
        <v>391</v>
      </c>
      <c r="Q201" s="74"/>
      <c r="R201" s="1385"/>
      <c r="S201" s="1402"/>
    </row>
    <row r="202" spans="1:19" x14ac:dyDescent="0.2">
      <c r="A202" s="33"/>
      <c r="B202" s="1"/>
      <c r="C202" s="1244" t="s">
        <v>122</v>
      </c>
      <c r="D202" s="43"/>
      <c r="E202" s="43"/>
      <c r="F202" s="148">
        <f t="shared" ref="F202:K202" si="25">+F201-F200</f>
        <v>0</v>
      </c>
      <c r="G202" s="149">
        <f t="shared" si="25"/>
        <v>0</v>
      </c>
      <c r="H202" s="149">
        <f t="shared" si="25"/>
        <v>0</v>
      </c>
      <c r="I202" s="149">
        <f t="shared" si="25"/>
        <v>0</v>
      </c>
      <c r="J202" s="149">
        <f t="shared" si="25"/>
        <v>0</v>
      </c>
      <c r="K202" s="149">
        <f t="shared" si="25"/>
        <v>0</v>
      </c>
      <c r="L202" s="184"/>
      <c r="M202" s="184"/>
      <c r="O202" s="1403"/>
      <c r="P202" s="1386"/>
      <c r="Q202" s="1383" t="s">
        <v>394</v>
      </c>
      <c r="R202" s="970">
        <f>SUM(R191:R192)</f>
        <v>0</v>
      </c>
      <c r="S202" s="1402"/>
    </row>
    <row r="203" spans="1:19" x14ac:dyDescent="0.2">
      <c r="A203" s="33"/>
      <c r="B203" s="1"/>
      <c r="C203" s="1244" t="s">
        <v>123</v>
      </c>
      <c r="D203" s="43"/>
      <c r="E203" s="43"/>
      <c r="F203" s="171">
        <f t="shared" ref="F203:K203" si="26">IF(F200=0,0,F202/F200)</f>
        <v>0</v>
      </c>
      <c r="G203" s="1352">
        <f t="shared" si="26"/>
        <v>0</v>
      </c>
      <c r="H203" s="1352">
        <f t="shared" si="26"/>
        <v>0</v>
      </c>
      <c r="I203" s="1352">
        <f t="shared" si="26"/>
        <v>0</v>
      </c>
      <c r="J203" s="1352">
        <f t="shared" si="26"/>
        <v>0</v>
      </c>
      <c r="K203" s="1352">
        <f t="shared" si="26"/>
        <v>0</v>
      </c>
      <c r="L203" s="184"/>
      <c r="M203" s="184"/>
      <c r="O203" s="1403"/>
      <c r="P203" s="1386"/>
      <c r="Q203" s="1394" t="s">
        <v>395</v>
      </c>
      <c r="R203" s="1388">
        <f>+' Original Budget Template'!$AA$5</f>
        <v>1</v>
      </c>
      <c r="S203" s="1402"/>
    </row>
    <row r="204" spans="1:19" x14ac:dyDescent="0.2">
      <c r="A204" s="33"/>
      <c r="B204" s="1"/>
      <c r="C204" s="45"/>
      <c r="D204" s="43"/>
      <c r="E204" s="43"/>
      <c r="F204" s="148"/>
      <c r="G204" s="149"/>
      <c r="H204" s="149"/>
      <c r="I204" s="149"/>
      <c r="J204" s="149"/>
      <c r="K204" s="149"/>
      <c r="L204" s="184"/>
      <c r="M204" s="184"/>
      <c r="O204" s="1403"/>
      <c r="P204" s="969"/>
      <c r="Q204" s="1384" t="s">
        <v>396</v>
      </c>
      <c r="R204" s="1387">
        <f>+R202/R203</f>
        <v>0</v>
      </c>
      <c r="S204" s="1402"/>
    </row>
    <row r="205" spans="1:19" x14ac:dyDescent="0.2">
      <c r="A205" s="33">
        <f>+A41</f>
        <v>5</v>
      </c>
      <c r="B205" s="1"/>
      <c r="C205" s="45" t="str">
        <f>+C41</f>
        <v>Description (Output 5)</v>
      </c>
      <c r="D205" s="43">
        <f>+D41</f>
        <v>0</v>
      </c>
      <c r="E205" s="43">
        <f>+E41</f>
        <v>0</v>
      </c>
      <c r="F205" s="148"/>
      <c r="G205" s="149"/>
      <c r="H205" s="149"/>
      <c r="I205" s="149"/>
      <c r="J205" s="149"/>
      <c r="K205" s="149"/>
      <c r="L205" s="184"/>
      <c r="M205" s="184"/>
      <c r="O205" s="1403"/>
      <c r="P205" s="969"/>
      <c r="Q205" s="74"/>
      <c r="R205" s="1385"/>
      <c r="S205" s="1402"/>
    </row>
    <row r="206" spans="1:19" x14ac:dyDescent="0.2">
      <c r="A206" s="33"/>
      <c r="B206" s="1"/>
      <c r="C206" s="45" t="s">
        <v>120</v>
      </c>
      <c r="D206" s="43"/>
      <c r="E206" s="43"/>
      <c r="F206" s="148">
        <f>SUM(G206:K206)</f>
        <v>0</v>
      </c>
      <c r="G206" s="149">
        <f>' Original Budget Template'!G161</f>
        <v>0</v>
      </c>
      <c r="H206" s="149">
        <f>' Original Budget Template'!H161</f>
        <v>0</v>
      </c>
      <c r="I206" s="149">
        <f>' Original Budget Template'!I161</f>
        <v>0</v>
      </c>
      <c r="J206" s="149">
        <f>' Original Budget Template'!J161</f>
        <v>0</v>
      </c>
      <c r="K206" s="149">
        <f>' Original Budget Template'!K161</f>
        <v>0</v>
      </c>
      <c r="L206" s="184"/>
      <c r="M206" s="184"/>
      <c r="O206" s="1403"/>
      <c r="P206" s="972" t="s">
        <v>397</v>
      </c>
      <c r="Q206" s="1389"/>
      <c r="R206" s="1392">
        <f>+R204+R200-R186</f>
        <v>0</v>
      </c>
      <c r="S206" s="1402"/>
    </row>
    <row r="207" spans="1:19" x14ac:dyDescent="0.2">
      <c r="A207" s="33"/>
      <c r="B207" s="1"/>
      <c r="C207" s="45" t="s">
        <v>121</v>
      </c>
      <c r="D207" s="43"/>
      <c r="E207" s="43"/>
      <c r="F207" s="148">
        <f>SUM(G207:K207)</f>
        <v>0</v>
      </c>
      <c r="G207" s="718">
        <f>IF(ISERROR(SUMIF($B$41:$B$47,1,$K$41:$K$47)/$AA$3),0,(SUMIF($B$41:$B$47,1,$K$41:$K$47)/$AA$3))+IF(ISERROR(SUMIF($B$41:$B$47,2,$K$41:$K$47)/$AA$5),0,(SUMIF($B$41:$B$47,2,$K$41:$K$47)/$AA$5))</f>
        <v>0</v>
      </c>
      <c r="H207" s="718">
        <f>IF(ISERROR(SUMIF($B$41:$B$47,1,$O$41:$O$47)/$AA$3),0,(SUMIF($B$41:$B$47,1,$O$41:$O$47)/$AA$3))+IF(ISERROR(SUMIF($B$41:$B$47,2,$O$41:$O$47)/$AA$5),0,(SUMIF($B$41:$B$47,2,$O$41:$O$47)/$AA$5))</f>
        <v>0</v>
      </c>
      <c r="I207" s="718">
        <f>IF(ISERROR(SUMIF($B$41:$B$47,1,$S$41:$S$47)/$AA$3),0,(SUMIF($B$41:$B$47,1,$S$41:$S$47)/$AA$3))+IF(ISERROR(SUMIF($B$41:$B$47,2,$S$41:$S$47)/$AA$5),0,(SUMIF($B$41:$B$47,2,$S$41:$S$47)/$AA$5))</f>
        <v>0</v>
      </c>
      <c r="J207" s="718">
        <f>IF(ISERROR(SUMIF($B$41:$B$47,1,$AA$41:$AA$47)/$AA$3),0,(SUMIF($B$41:$B$47,1,$AA$41:$AA$47)/$AA$3))+IF(ISERROR(SUMIF($B$41:$B$47,2,$AA$41:$AA$47)/$AA$5),0,(SUMIF($B$41:$B$47,2,$AA$41:$AA$47)/$AA$5))</f>
        <v>0</v>
      </c>
      <c r="K207" s="718">
        <f>IF(ISERROR(SUMIF($B$41:$B$47,1,$AM$41:$AM$47)/$AA$3),0,(SUMIF($B$41:$B$47,1,$AM$41:$AM$47)/$AA$3))+IF(ISERROR(SUMIF($B$41:$B$47,2,$AM$41:$AM$47)/$AA$5),0,(SUMIF($B$41:$B$47,2,$AM$41:$AM$47)/$AA$5))</f>
        <v>0</v>
      </c>
      <c r="L207" s="184"/>
      <c r="M207" s="184"/>
      <c r="O207" s="1403"/>
      <c r="P207" s="47"/>
      <c r="Q207" s="57"/>
      <c r="R207" s="47"/>
      <c r="S207" s="1402"/>
    </row>
    <row r="208" spans="1:19" x14ac:dyDescent="0.2">
      <c r="A208" s="33"/>
      <c r="B208" s="1"/>
      <c r="C208" s="1244" t="s">
        <v>122</v>
      </c>
      <c r="D208" s="43"/>
      <c r="E208" s="43"/>
      <c r="F208" s="148">
        <f t="shared" ref="F208:K208" si="27">+F207-F206</f>
        <v>0</v>
      </c>
      <c r="G208" s="149">
        <f t="shared" si="27"/>
        <v>0</v>
      </c>
      <c r="H208" s="149">
        <f t="shared" si="27"/>
        <v>0</v>
      </c>
      <c r="I208" s="149">
        <f t="shared" si="27"/>
        <v>0</v>
      </c>
      <c r="J208" s="149">
        <f t="shared" si="27"/>
        <v>0</v>
      </c>
      <c r="K208" s="149">
        <f t="shared" si="27"/>
        <v>0</v>
      </c>
      <c r="L208" s="184"/>
      <c r="M208" s="184"/>
      <c r="O208" s="1403"/>
      <c r="P208" s="1391" t="s">
        <v>398</v>
      </c>
      <c r="Q208" s="1393"/>
      <c r="R208" s="968"/>
      <c r="S208" s="1402"/>
    </row>
    <row r="209" spans="1:19" x14ac:dyDescent="0.2">
      <c r="A209" s="33"/>
      <c r="B209" s="1"/>
      <c r="C209" s="1244" t="s">
        <v>123</v>
      </c>
      <c r="D209" s="43"/>
      <c r="E209" s="43"/>
      <c r="F209" s="171">
        <f t="shared" ref="F209:K209" si="28">IF(F206=0,0,F208/F206)</f>
        <v>0</v>
      </c>
      <c r="G209" s="1352">
        <f t="shared" si="28"/>
        <v>0</v>
      </c>
      <c r="H209" s="1352">
        <f t="shared" si="28"/>
        <v>0</v>
      </c>
      <c r="I209" s="1352">
        <f t="shared" si="28"/>
        <v>0</v>
      </c>
      <c r="J209" s="1352">
        <f t="shared" si="28"/>
        <v>0</v>
      </c>
      <c r="K209" s="1352">
        <f t="shared" si="28"/>
        <v>0</v>
      </c>
      <c r="L209" s="184"/>
      <c r="M209" s="184"/>
      <c r="O209" s="1403"/>
      <c r="P209" s="969"/>
      <c r="Q209" s="75"/>
      <c r="R209" s="1385"/>
      <c r="S209" s="1402"/>
    </row>
    <row r="210" spans="1:19" x14ac:dyDescent="0.2">
      <c r="A210" s="33"/>
      <c r="B210" s="1"/>
      <c r="C210" s="45"/>
      <c r="D210" s="43"/>
      <c r="E210" s="43"/>
      <c r="F210" s="148"/>
      <c r="G210" s="149"/>
      <c r="H210" s="149"/>
      <c r="I210" s="149"/>
      <c r="J210" s="149"/>
      <c r="K210" s="149"/>
      <c r="L210" s="184"/>
      <c r="M210" s="184"/>
      <c r="O210" s="1403"/>
      <c r="P210" s="969" t="s">
        <v>390</v>
      </c>
      <c r="Q210" s="74"/>
      <c r="R210" s="1385"/>
      <c r="S210" s="1402"/>
    </row>
    <row r="211" spans="1:19" x14ac:dyDescent="0.2">
      <c r="A211" s="33">
        <f>+A48</f>
        <v>6</v>
      </c>
      <c r="B211" s="1"/>
      <c r="C211" s="45" t="str">
        <f>+C48</f>
        <v>Description (Output 6)</v>
      </c>
      <c r="D211" s="43">
        <f>+D48</f>
        <v>0</v>
      </c>
      <c r="E211" s="43">
        <f>+E48</f>
        <v>0</v>
      </c>
      <c r="F211" s="148"/>
      <c r="G211" s="149"/>
      <c r="H211" s="149"/>
      <c r="I211" s="149"/>
      <c r="J211" s="149"/>
      <c r="K211" s="149"/>
      <c r="L211" s="184"/>
      <c r="M211" s="184"/>
      <c r="O211" s="1403"/>
      <c r="P211" s="1386"/>
      <c r="Q211" s="1383" t="s">
        <v>394</v>
      </c>
      <c r="R211" s="970">
        <f>SUM(R188:R189)</f>
        <v>0</v>
      </c>
      <c r="S211" s="1402"/>
    </row>
    <row r="212" spans="1:19" x14ac:dyDescent="0.2">
      <c r="A212" s="33"/>
      <c r="B212" s="1"/>
      <c r="C212" s="45" t="s">
        <v>120</v>
      </c>
      <c r="D212" s="43"/>
      <c r="E212" s="43"/>
      <c r="F212" s="148">
        <f>SUM(G212:K212)</f>
        <v>0</v>
      </c>
      <c r="G212" s="149">
        <f>' Original Budget Template'!G163</f>
        <v>0</v>
      </c>
      <c r="H212" s="149">
        <f>' Original Budget Template'!H163</f>
        <v>0</v>
      </c>
      <c r="I212" s="149">
        <f>' Original Budget Template'!I163</f>
        <v>0</v>
      </c>
      <c r="J212" s="149">
        <f>' Original Budget Template'!J163</f>
        <v>0</v>
      </c>
      <c r="K212" s="149">
        <f>' Original Budget Template'!K163</f>
        <v>0</v>
      </c>
      <c r="L212" s="184"/>
      <c r="M212" s="184"/>
      <c r="O212" s="1403"/>
      <c r="P212" s="1386"/>
      <c r="Q212" s="1394" t="s">
        <v>399</v>
      </c>
      <c r="R212" s="1388">
        <f>+'Progress Financial Report -Yr 3'!$AA$3</f>
        <v>1</v>
      </c>
      <c r="S212" s="1402"/>
    </row>
    <row r="213" spans="1:19" x14ac:dyDescent="0.2">
      <c r="A213" s="33"/>
      <c r="B213" s="1"/>
      <c r="C213" s="45" t="s">
        <v>121</v>
      </c>
      <c r="D213" s="43"/>
      <c r="E213" s="43"/>
      <c r="F213" s="148">
        <f>SUM(G213:K213)</f>
        <v>0</v>
      </c>
      <c r="G213" s="718">
        <f>IF(ISERROR(SUMIF($B$48:$B$54,1,$K$48:$K$54)/$AA$3),0,(SUMIF($B$48:$B$54,1,$K$48:$K$54)/$AA$3))+IF(ISERROR(SUMIF($B$48:$B$54,2,$K$48:$K$54)/$AA$5),0,(SUMIF($B$48:$B$54,2,$K$48:$K$54)/$AA$5))</f>
        <v>0</v>
      </c>
      <c r="H213" s="718">
        <f>IF(ISERROR(SUMIF($B$48:$B$54,1,$O$48:$AA$54)/$AA$3),0,(SUMIF($B$48:$B$54,1,$O$48:$AA$54)/$AA$3))+IF(ISERROR(SUMIF($B$48:$B$54,2,$O$48:$AA$54)/$AA$5),0,(SUMIF($B$48:$B$54,2,$O$48:$AA$54)/$AA$5))</f>
        <v>0</v>
      </c>
      <c r="I213" s="718">
        <f>IF(ISERROR(SUMIF($B$48:$B$54,1,$S$48:$S$54)/$AA$3),0,(SUMIF($B$48:$B$54,1,$S$48:$S$54)/$AA$3))+IF(ISERROR(SUMIF($B$48:$B$54,2,$S$48:$S$54)/$AA$5),0,(SUMIF($B$48:$B$54,2,$S$48:$S$54)/$AA$5))</f>
        <v>0</v>
      </c>
      <c r="J213" s="718">
        <f>IF(ISERROR(SUMIF($B$48:$B$54,1,$AA$48:$AA$54)/$AA$3),0,(SUMIF($B$48:$B$54,1,$AA$48:$AA$54)/$AA$3))+IF(ISERROR(SUMIF($B$48:$B$54,2,$AA$48:$AA$54)/$AA$5),0,(SUMIF($B$48:$B$54,2,$AA$48:$AA$54)/$AA$5))</f>
        <v>0</v>
      </c>
      <c r="K213" s="718">
        <f>IF(ISERROR(SUMIF($B$48:$B$54,1,$AM$48:$AM$54)/$AA$3),0,(SUMIF($B$48:$B$54,1,$AM$48:$AM$54)/$AA$3))+IF(ISERROR(SUMIF($B$48:$B$54,2,$AM$48:$AM$54)/$AA$5),0,(SUMIF($B$48:$B$54,2,$AM$48:$AM$54)/$AA$5))</f>
        <v>0</v>
      </c>
      <c r="L213" s="184"/>
      <c r="M213" s="184"/>
      <c r="O213" s="1403"/>
      <c r="P213" s="969"/>
      <c r="Q213" s="1384" t="s">
        <v>396</v>
      </c>
      <c r="R213" s="1387">
        <f>+R211/R212</f>
        <v>0</v>
      </c>
      <c r="S213" s="1402"/>
    </row>
    <row r="214" spans="1:19" x14ac:dyDescent="0.2">
      <c r="A214" s="33"/>
      <c r="B214" s="1"/>
      <c r="C214" s="1244" t="s">
        <v>122</v>
      </c>
      <c r="D214" s="43"/>
      <c r="E214" s="43"/>
      <c r="F214" s="148">
        <f t="shared" ref="F214:K214" si="29">+F213-F212</f>
        <v>0</v>
      </c>
      <c r="G214" s="149">
        <f t="shared" si="29"/>
        <v>0</v>
      </c>
      <c r="H214" s="149">
        <f t="shared" si="29"/>
        <v>0</v>
      </c>
      <c r="I214" s="149">
        <f t="shared" si="29"/>
        <v>0</v>
      </c>
      <c r="J214" s="149">
        <f t="shared" si="29"/>
        <v>0</v>
      </c>
      <c r="K214" s="149">
        <f t="shared" si="29"/>
        <v>0</v>
      </c>
      <c r="L214" s="184"/>
      <c r="M214" s="184"/>
      <c r="O214" s="1403"/>
      <c r="P214" s="969" t="s">
        <v>391</v>
      </c>
      <c r="Q214" s="74"/>
      <c r="R214" s="1385"/>
      <c r="S214" s="1402"/>
    </row>
    <row r="215" spans="1:19" x14ac:dyDescent="0.2">
      <c r="A215" s="33"/>
      <c r="B215" s="1"/>
      <c r="C215" s="1244" t="s">
        <v>123</v>
      </c>
      <c r="D215" s="43"/>
      <c r="E215" s="43"/>
      <c r="F215" s="171">
        <f t="shared" ref="F215:K215" si="30">IF(F212=0,0,F214/F212)</f>
        <v>0</v>
      </c>
      <c r="G215" s="1352">
        <f t="shared" si="30"/>
        <v>0</v>
      </c>
      <c r="H215" s="1352">
        <f t="shared" si="30"/>
        <v>0</v>
      </c>
      <c r="I215" s="1352">
        <f t="shared" si="30"/>
        <v>0</v>
      </c>
      <c r="J215" s="1352">
        <f t="shared" si="30"/>
        <v>0</v>
      </c>
      <c r="K215" s="1352">
        <f t="shared" si="30"/>
        <v>0</v>
      </c>
      <c r="L215" s="184"/>
      <c r="M215" s="184"/>
      <c r="O215" s="1403"/>
      <c r="P215" s="1386"/>
      <c r="Q215" s="1383" t="s">
        <v>394</v>
      </c>
      <c r="R215" s="970">
        <f>SUM(R191:R192)</f>
        <v>0</v>
      </c>
      <c r="S215" s="1402"/>
    </row>
    <row r="216" spans="1:19" x14ac:dyDescent="0.2">
      <c r="A216" s="33"/>
      <c r="B216" s="1"/>
      <c r="C216" s="45"/>
      <c r="D216" s="43"/>
      <c r="E216" s="43"/>
      <c r="F216" s="148"/>
      <c r="G216" s="149"/>
      <c r="H216" s="149"/>
      <c r="I216" s="149"/>
      <c r="J216" s="149"/>
      <c r="K216" s="149"/>
      <c r="L216" s="184"/>
      <c r="M216" s="184"/>
      <c r="O216" s="1403"/>
      <c r="P216" s="1386"/>
      <c r="Q216" s="1394" t="s">
        <v>399</v>
      </c>
      <c r="R216" s="1388">
        <f>+'Progress Financial Report -Yr 3'!$AA$5</f>
        <v>1</v>
      </c>
      <c r="S216" s="1402"/>
    </row>
    <row r="217" spans="1:19" x14ac:dyDescent="0.2">
      <c r="A217" s="33">
        <f>+A55</f>
        <v>7</v>
      </c>
      <c r="B217" s="1"/>
      <c r="C217" s="45" t="str">
        <f>+C55</f>
        <v>Description (Output 7)</v>
      </c>
      <c r="D217" s="43">
        <f>+D55</f>
        <v>0</v>
      </c>
      <c r="E217" s="43">
        <f>+E55</f>
        <v>0</v>
      </c>
      <c r="F217" s="148"/>
      <c r="G217" s="149"/>
      <c r="H217" s="149"/>
      <c r="I217" s="149"/>
      <c r="J217" s="149"/>
      <c r="K217" s="149"/>
      <c r="L217" s="184"/>
      <c r="M217" s="184"/>
      <c r="O217" s="1401"/>
      <c r="P217" s="969"/>
      <c r="Q217" s="1384" t="s">
        <v>396</v>
      </c>
      <c r="R217" s="1387">
        <f>+R215/R216</f>
        <v>0</v>
      </c>
      <c r="S217" s="1402"/>
    </row>
    <row r="218" spans="1:19" x14ac:dyDescent="0.2">
      <c r="A218" s="33"/>
      <c r="B218" s="1"/>
      <c r="C218" s="45" t="s">
        <v>120</v>
      </c>
      <c r="D218" s="43"/>
      <c r="E218" s="43"/>
      <c r="F218" s="148">
        <f>SUM(G218:K218)</f>
        <v>0</v>
      </c>
      <c r="G218" s="149">
        <f>' Original Budget Template'!G165</f>
        <v>0</v>
      </c>
      <c r="H218" s="149">
        <f>' Original Budget Template'!H165</f>
        <v>0</v>
      </c>
      <c r="I218" s="149">
        <f>' Original Budget Template'!I165</f>
        <v>0</v>
      </c>
      <c r="J218" s="149">
        <f>' Original Budget Template'!J165</f>
        <v>0</v>
      </c>
      <c r="K218" s="149">
        <f>' Original Budget Template'!K165</f>
        <v>0</v>
      </c>
      <c r="L218" s="184"/>
      <c r="M218" s="184"/>
      <c r="O218" s="1401"/>
      <c r="P218" s="969"/>
      <c r="Q218" s="74"/>
      <c r="R218" s="1385"/>
      <c r="S218" s="1402"/>
    </row>
    <row r="219" spans="1:19" x14ac:dyDescent="0.2">
      <c r="A219" s="33"/>
      <c r="B219" s="1"/>
      <c r="C219" s="45" t="s">
        <v>121</v>
      </c>
      <c r="D219" s="43"/>
      <c r="E219" s="43"/>
      <c r="F219" s="148">
        <f>SUM(G219:K219)</f>
        <v>0</v>
      </c>
      <c r="G219" s="718">
        <f>IF(ISERROR(SUMIF($B$55:$B$61,1,$K$55:$K$61)/$AA$3),0,(SUMIF($B$55:$B$61,1,$K$55:$K$61)/$AA$3))+IF(ISERROR(SUMIF($B$55:$B$61,2,$K$55:$K$61)/$AA$5),0,(SUMIF($B$55:$B$61,2,$K$55:$K$61)/$AA$5))</f>
        <v>0</v>
      </c>
      <c r="H219" s="718">
        <f>IF(ISERROR(SUMIF($B$55:$B$61,1,$O$55:$AA$61)/$AA$3),0,(SUMIF($B$55:$B$61,1,$O$55:$AA$61)/$AA$3))+IF(ISERROR(SUMIF($B$55:$B$61,2,$O$55:$AA$61)/$AA$5),0,(SUMIF($B$55:$B$61,2,$O$55:$AA$61)/$AA$5))</f>
        <v>0</v>
      </c>
      <c r="I219" s="718">
        <f>IF(ISERROR(SUMIF($B$55:$B$61,1,$S$55:$S$61)/$AA$3),0,(SUMIF($B$55:$B$61,1,$S$55:$S$61)/$AA$3))+IF(ISERROR(SUMIF($B$55:$B$61,2,$S$55:$S$61)/$AA$5),0,(SUMIF($B$55:$B$61,2,$S$55:$S$61)/$AA$5))</f>
        <v>0</v>
      </c>
      <c r="J219" s="718">
        <f>IF(ISERROR(SUMIF($B$55:$B$61,1,$AA$55:$AA$61)/$AA$3),0,(SUMIF($B$55:$B$61,1,$AA$55:$AA$61)/$AA$3))+IF(ISERROR(SUMIF($B$55:$B$61,2,$AA$55:$AA$61)/$AA$5),0,(SUMIF($B$55:$B$61,2,$AA$55:$AA$61)/$AA$5))</f>
        <v>0</v>
      </c>
      <c r="K219" s="718">
        <f>IF(ISERROR(SUMIF($B$55:$B$61,1,$AM$55:$AM$61)/$AA$3),0,(SUMIF($B$55:$B$61,1,$AM$55:$AM$61)/$AA$3))+IF(ISERROR(SUMIF($B$55:$B$61,2,$AM$55:$AM$61)/$AA$5),0,(SUMIF($B$55:$B$61,2,$AM$55:$AM$61)/$AA$5))</f>
        <v>0</v>
      </c>
      <c r="L219" s="184"/>
      <c r="M219" s="184"/>
      <c r="O219" s="1401"/>
      <c r="P219" s="972" t="s">
        <v>397</v>
      </c>
      <c r="Q219" s="1389"/>
      <c r="R219" s="1392">
        <f>+R217+R213-R186</f>
        <v>0</v>
      </c>
      <c r="S219" s="1402"/>
    </row>
    <row r="220" spans="1:19" x14ac:dyDescent="0.2">
      <c r="A220" s="33"/>
      <c r="B220" s="1"/>
      <c r="C220" s="1244" t="s">
        <v>122</v>
      </c>
      <c r="D220" s="43"/>
      <c r="E220" s="43"/>
      <c r="F220" s="148">
        <f t="shared" ref="F220:K220" si="31">+F219-F218</f>
        <v>0</v>
      </c>
      <c r="G220" s="149">
        <f t="shared" si="31"/>
        <v>0</v>
      </c>
      <c r="H220" s="149">
        <f t="shared" si="31"/>
        <v>0</v>
      </c>
      <c r="I220" s="149">
        <f t="shared" si="31"/>
        <v>0</v>
      </c>
      <c r="J220" s="149">
        <f t="shared" si="31"/>
        <v>0</v>
      </c>
      <c r="K220" s="149">
        <f t="shared" si="31"/>
        <v>0</v>
      </c>
      <c r="L220" s="184"/>
      <c r="M220" s="184"/>
      <c r="O220" s="1404"/>
      <c r="P220" s="1405"/>
      <c r="Q220" s="1405"/>
      <c r="R220" s="1406"/>
      <c r="S220" s="1407"/>
    </row>
    <row r="221" spans="1:19" x14ac:dyDescent="0.2">
      <c r="A221" s="33"/>
      <c r="B221" s="1"/>
      <c r="C221" s="1244" t="s">
        <v>123</v>
      </c>
      <c r="D221" s="43"/>
      <c r="E221" s="43"/>
      <c r="F221" s="171">
        <f t="shared" ref="F221:K221" si="32">IF(F218=0,0,F220/F218)</f>
        <v>0</v>
      </c>
      <c r="G221" s="1352">
        <f t="shared" si="32"/>
        <v>0</v>
      </c>
      <c r="H221" s="1352">
        <f t="shared" si="32"/>
        <v>0</v>
      </c>
      <c r="I221" s="1352">
        <f t="shared" si="32"/>
        <v>0</v>
      </c>
      <c r="J221" s="1352">
        <f t="shared" si="32"/>
        <v>0</v>
      </c>
      <c r="K221" s="1352">
        <f t="shared" si="32"/>
        <v>0</v>
      </c>
      <c r="L221" s="184"/>
      <c r="M221" s="184"/>
    </row>
    <row r="222" spans="1:19" x14ac:dyDescent="0.2">
      <c r="A222" s="33"/>
      <c r="B222" s="1"/>
      <c r="C222" s="45"/>
      <c r="D222" s="43"/>
      <c r="E222" s="43"/>
      <c r="F222" s="148"/>
      <c r="G222" s="149"/>
      <c r="H222" s="149"/>
      <c r="I222" s="149"/>
      <c r="J222" s="149"/>
      <c r="K222" s="149"/>
      <c r="L222" s="184"/>
      <c r="M222" s="184"/>
    </row>
    <row r="223" spans="1:19" x14ac:dyDescent="0.2">
      <c r="A223" s="33">
        <f>+A62</f>
        <v>8</v>
      </c>
      <c r="B223" s="1"/>
      <c r="C223" s="45" t="str">
        <f>+C62</f>
        <v>Description (Output 8)</v>
      </c>
      <c r="D223" s="43">
        <f>+D62</f>
        <v>0</v>
      </c>
      <c r="E223" s="43">
        <f>+E62</f>
        <v>0</v>
      </c>
      <c r="F223" s="148"/>
      <c r="G223" s="149"/>
      <c r="H223" s="149"/>
      <c r="I223" s="149"/>
      <c r="J223" s="149"/>
      <c r="K223" s="149"/>
      <c r="L223" s="184"/>
      <c r="M223" s="184"/>
    </row>
    <row r="224" spans="1:19" x14ac:dyDescent="0.2">
      <c r="A224" s="33"/>
      <c r="B224" s="1"/>
      <c r="C224" s="45" t="s">
        <v>120</v>
      </c>
      <c r="D224" s="43"/>
      <c r="E224" s="43"/>
      <c r="F224" s="148">
        <f>SUM(G224:K224)</f>
        <v>0</v>
      </c>
      <c r="G224" s="149">
        <f>' Original Budget Template'!G167</f>
        <v>0</v>
      </c>
      <c r="H224" s="149">
        <f>' Original Budget Template'!H167</f>
        <v>0</v>
      </c>
      <c r="I224" s="149">
        <f>' Original Budget Template'!I167</f>
        <v>0</v>
      </c>
      <c r="J224" s="149">
        <f>' Original Budget Template'!J167</f>
        <v>0</v>
      </c>
      <c r="K224" s="149">
        <f>' Original Budget Template'!K167</f>
        <v>0</v>
      </c>
      <c r="L224" s="184"/>
      <c r="M224" s="184"/>
    </row>
    <row r="225" spans="1:13" x14ac:dyDescent="0.2">
      <c r="A225" s="33"/>
      <c r="B225" s="1"/>
      <c r="C225" s="45" t="s">
        <v>121</v>
      </c>
      <c r="D225" s="43"/>
      <c r="E225" s="43"/>
      <c r="F225" s="148">
        <f>SUM(G225:K225)</f>
        <v>0</v>
      </c>
      <c r="G225" s="718">
        <f>IF(ISERROR(SUMIF($B$62:$B$68,1,$K$62:$K$68)/$AA$3),0,(SUMIF($B$62:$B$68,1,$K$62:$K$68)/$AA$3))+IF(ISERROR(SUMIF($B$62:$B$68,2,$K$62:$K$68)/$AA$5),0,(SUMIF($B$62:$B$68,2,$K$62:$K$68)/$AA$5))</f>
        <v>0</v>
      </c>
      <c r="H225" s="718">
        <f>IF(ISERROR(SUMIF($B$62:$B$68,1,$O$62:$O$68)/$AA$3),0,(SUMIF($B$62:$B$68,1,$O$62:$O$68)/$AA$3))+IF(ISERROR(SUMIF($B$62:$B$68,2,$O$62:$O$68)/$AA$5),0,(SUMIF($B$62:$B$68,2,$O$62:$O$68)/$AA$5))</f>
        <v>0</v>
      </c>
      <c r="I225" s="718">
        <f>IF(ISERROR(SUMIF($B$62:$B$68,1,$S$62:$S$68)/$AA$3),0,(SUMIF($B$62:$B$68,1,$S$62:$S$68)/$AA$3))+IF(ISERROR(SUMIF($B$62:$B$68,2,$S$62:$S$68)/$AA$5),0,(SUMIF($B$62:$B$68,2,$S$62:$S$68)/$AA$5))</f>
        <v>0</v>
      </c>
      <c r="J225" s="718">
        <f>IF(ISERROR(SUMIF($B$62:$B$68,1,$AA$62:$AA$68)/$AA$3),0,(SUMIF($B$62:$B$68,1,$AA$62:$AA$68)/$AA$3))+IF(ISERROR(SUMIF($B$62:$B$68,2,$AA$62:$AA$68)/$AA$5),0,(SUMIF($B$62:$B$68,2,$AA$62:$AA$68)/$AA$5))</f>
        <v>0</v>
      </c>
      <c r="K225" s="718">
        <f>IF(ISERROR(SUMIF($B$62:$B$68,1,$AM$62:$AM$68)/$AA$3),0,(SUMIF($B$62:$B$68,1,$AM$62:$AM$68)/$AA$3))+IF(ISERROR(SUMIF($B$62:$B$68,2,$AM$62:$AM$68)/$AA$5),0,(SUMIF($B$62:$B$68,2,$AM$62:$AM$68)/$AA$5))</f>
        <v>0</v>
      </c>
      <c r="L225" s="184"/>
      <c r="M225" s="184"/>
    </row>
    <row r="226" spans="1:13" x14ac:dyDescent="0.2">
      <c r="A226" s="33"/>
      <c r="B226" s="1"/>
      <c r="C226" s="1244" t="s">
        <v>122</v>
      </c>
      <c r="D226" s="43"/>
      <c r="E226" s="43"/>
      <c r="F226" s="148">
        <f t="shared" ref="F226:K226" si="33">+F225-F224</f>
        <v>0</v>
      </c>
      <c r="G226" s="149">
        <f t="shared" si="33"/>
        <v>0</v>
      </c>
      <c r="H226" s="149">
        <f t="shared" si="33"/>
        <v>0</v>
      </c>
      <c r="I226" s="149">
        <f t="shared" si="33"/>
        <v>0</v>
      </c>
      <c r="J226" s="149">
        <f t="shared" si="33"/>
        <v>0</v>
      </c>
      <c r="K226" s="149">
        <f t="shared" si="33"/>
        <v>0</v>
      </c>
      <c r="L226" s="184"/>
      <c r="M226" s="184"/>
    </row>
    <row r="227" spans="1:13" x14ac:dyDescent="0.2">
      <c r="A227" s="33"/>
      <c r="B227" s="1"/>
      <c r="C227" s="1244" t="s">
        <v>123</v>
      </c>
      <c r="D227" s="43"/>
      <c r="E227" s="43"/>
      <c r="F227" s="171">
        <f t="shared" ref="F227:K227" si="34">IF(F224=0,0,F226/F224)</f>
        <v>0</v>
      </c>
      <c r="G227" s="1352">
        <f t="shared" si="34"/>
        <v>0</v>
      </c>
      <c r="H227" s="1352">
        <f t="shared" si="34"/>
        <v>0</v>
      </c>
      <c r="I227" s="1352">
        <f t="shared" si="34"/>
        <v>0</v>
      </c>
      <c r="J227" s="1352">
        <f t="shared" si="34"/>
        <v>0</v>
      </c>
      <c r="K227" s="1352">
        <f t="shared" si="34"/>
        <v>0</v>
      </c>
      <c r="L227" s="184"/>
      <c r="M227" s="184"/>
    </row>
    <row r="228" spans="1:13" x14ac:dyDescent="0.2">
      <c r="A228" s="33"/>
      <c r="B228" s="1"/>
      <c r="C228" s="45"/>
      <c r="D228" s="43"/>
      <c r="E228" s="43"/>
      <c r="F228" s="148"/>
      <c r="G228" s="149"/>
      <c r="H228" s="149"/>
      <c r="I228" s="149"/>
      <c r="J228" s="149"/>
      <c r="K228" s="149"/>
      <c r="L228" s="184"/>
      <c r="M228" s="184"/>
    </row>
    <row r="229" spans="1:13" x14ac:dyDescent="0.2">
      <c r="A229" s="33">
        <f>+A69</f>
        <v>9</v>
      </c>
      <c r="B229" s="1"/>
      <c r="C229" s="45" t="str">
        <f>+C69</f>
        <v>Description (Output 9)</v>
      </c>
      <c r="D229" s="43">
        <f>+D69</f>
        <v>0</v>
      </c>
      <c r="E229" s="43">
        <f>+E69</f>
        <v>0</v>
      </c>
      <c r="F229" s="148"/>
      <c r="G229" s="149"/>
      <c r="H229" s="149"/>
      <c r="I229" s="149"/>
      <c r="J229" s="149"/>
      <c r="K229" s="149"/>
      <c r="L229" s="184"/>
      <c r="M229" s="184"/>
    </row>
    <row r="230" spans="1:13" x14ac:dyDescent="0.2">
      <c r="A230" s="33"/>
      <c r="B230" s="1"/>
      <c r="C230" s="45" t="s">
        <v>120</v>
      </c>
      <c r="D230" s="43"/>
      <c r="E230" s="43"/>
      <c r="F230" s="148">
        <f>SUM(G230:K230)</f>
        <v>0</v>
      </c>
      <c r="G230" s="149">
        <f>' Original Budget Template'!G169</f>
        <v>0</v>
      </c>
      <c r="H230" s="149">
        <f>' Original Budget Template'!H169</f>
        <v>0</v>
      </c>
      <c r="I230" s="149">
        <f>' Original Budget Template'!I169</f>
        <v>0</v>
      </c>
      <c r="J230" s="149">
        <f>' Original Budget Template'!J169</f>
        <v>0</v>
      </c>
      <c r="K230" s="149">
        <f>' Original Budget Template'!K169</f>
        <v>0</v>
      </c>
      <c r="L230" s="184"/>
      <c r="M230" s="184"/>
    </row>
    <row r="231" spans="1:13" x14ac:dyDescent="0.2">
      <c r="A231" s="33"/>
      <c r="B231" s="1"/>
      <c r="C231" s="45" t="s">
        <v>121</v>
      </c>
      <c r="D231" s="43"/>
      <c r="E231" s="43"/>
      <c r="F231" s="148">
        <f>SUM(G231:K231)</f>
        <v>0</v>
      </c>
      <c r="G231" s="718">
        <f>IF(ISERROR(SUMIF($B$69:$B$75,1,$K$69:$K$75)/$AA$3),0,(SUMIF($B$69:$B$75,1,$K$69:$K$75)/$AA$3))+IF(ISERROR(SUMIF($B$69:$B$75,2,$K$69:$K$75)/$AA$5),0,(SUMIF($B$69:$B$75,2,$K$69:$K$75)/$AA$5))</f>
        <v>0</v>
      </c>
      <c r="H231" s="718">
        <f>IF(ISERROR(SUMIF($B$69:$B$75,1,$O$69:$O$75)/$AA$3),0,(SUMIF($B$69:$B$75,1,$O$69:$O$75)/$AA$3))+IF(ISERROR(SUMIF($B$69:$B$75,2,$O$69:$O$75)/$AA$5),0,(SUMIF($B$69:$B$75,2,$O$69:$O$75)/$AA$5))</f>
        <v>0</v>
      </c>
      <c r="I231" s="718">
        <f>IF(ISERROR(SUMIF($B$69:$B$75,1,$S$69:$S$75)/$AA$3),0,(SUMIF($B$69:$B$75,1,$S$69:$S$75)/$AA$3))+IF(ISERROR(SUMIF($B$69:$B$75,2,$S$69:$S$75)/$AA$5),0,(SUMIF($B$69:$B$75,2,$S$69:$S$75)/$AA$5))</f>
        <v>0</v>
      </c>
      <c r="J231" s="718">
        <f>IF(ISERROR(SUMIF($B$69:$B$75,1,$AA$69:$AA$75)/$AA$3),0,(SUMIF($B$69:$B$75,1,$AA$69:$AA$75)/$AA$3))+IF(ISERROR(SUMIF($B$69:$B$75,2,$AA$69:$AA$75)/$AA$5),0,(SUMIF($B$69:$B$75,2,$AA$69:$AA$75)/$AA$5))</f>
        <v>0</v>
      </c>
      <c r="K231" s="718">
        <f>IF(ISERROR(SUMIF($B$69:$B$75,1,$AM$69:$AM$75)/$AA$3),0,(SUMIF($B$69:$B$75,1,$AM$69:$AM$75)/$AA$3))+IF(ISERROR(SUMIF($B$69:$B$75,2,$AM$69:$AM$75)/$AA$5),0,(SUMIF($B$69:$B$75,2,$AM$69:$AM$75)/$AA$5))</f>
        <v>0</v>
      </c>
      <c r="L231" s="184"/>
      <c r="M231" s="184"/>
    </row>
    <row r="232" spans="1:13" x14ac:dyDescent="0.2">
      <c r="A232" s="33"/>
      <c r="B232" s="1"/>
      <c r="C232" s="1244" t="s">
        <v>122</v>
      </c>
      <c r="D232" s="43"/>
      <c r="E232" s="43"/>
      <c r="F232" s="148">
        <f t="shared" ref="F232:K232" si="35">+F231-F230</f>
        <v>0</v>
      </c>
      <c r="G232" s="149">
        <f t="shared" si="35"/>
        <v>0</v>
      </c>
      <c r="H232" s="149">
        <f t="shared" si="35"/>
        <v>0</v>
      </c>
      <c r="I232" s="149">
        <f t="shared" si="35"/>
        <v>0</v>
      </c>
      <c r="J232" s="149">
        <f t="shared" si="35"/>
        <v>0</v>
      </c>
      <c r="K232" s="149">
        <f t="shared" si="35"/>
        <v>0</v>
      </c>
      <c r="L232" s="184"/>
      <c r="M232" s="184"/>
    </row>
    <row r="233" spans="1:13" x14ac:dyDescent="0.2">
      <c r="A233" s="33"/>
      <c r="B233" s="1"/>
      <c r="C233" s="1244" t="s">
        <v>123</v>
      </c>
      <c r="D233" s="43"/>
      <c r="E233" s="43"/>
      <c r="F233" s="171">
        <f t="shared" ref="F233:K233" si="36">IF(F230=0,0,F232/F230)</f>
        <v>0</v>
      </c>
      <c r="G233" s="1352">
        <f t="shared" si="36"/>
        <v>0</v>
      </c>
      <c r="H233" s="1352">
        <f t="shared" si="36"/>
        <v>0</v>
      </c>
      <c r="I233" s="1352">
        <f t="shared" si="36"/>
        <v>0</v>
      </c>
      <c r="J233" s="1352">
        <f t="shared" si="36"/>
        <v>0</v>
      </c>
      <c r="K233" s="1352">
        <f t="shared" si="36"/>
        <v>0</v>
      </c>
      <c r="L233" s="184"/>
      <c r="M233" s="184"/>
    </row>
    <row r="234" spans="1:13" x14ac:dyDescent="0.2">
      <c r="A234" s="33"/>
      <c r="B234" s="1"/>
      <c r="C234" s="45"/>
      <c r="D234" s="43"/>
      <c r="E234" s="43"/>
      <c r="F234" s="148"/>
      <c r="G234" s="149"/>
      <c r="H234" s="149"/>
      <c r="I234" s="149"/>
      <c r="J234" s="149"/>
      <c r="K234" s="149"/>
      <c r="L234" s="184"/>
      <c r="M234" s="184"/>
    </row>
    <row r="235" spans="1:13" x14ac:dyDescent="0.2">
      <c r="A235" s="33" t="str">
        <f>+A77</f>
        <v>A</v>
      </c>
      <c r="B235" s="1"/>
      <c r="C235" s="45" t="str">
        <f>+C77</f>
        <v>Direct Output Support Costs</v>
      </c>
      <c r="D235" s="43">
        <f>+D77</f>
        <v>0</v>
      </c>
      <c r="E235" s="43">
        <f>+E77</f>
        <v>0</v>
      </c>
      <c r="F235" s="148"/>
      <c r="G235" s="149"/>
      <c r="H235" s="149"/>
      <c r="I235" s="149"/>
      <c r="J235" s="149"/>
      <c r="K235" s="149"/>
      <c r="L235" s="184"/>
      <c r="M235" s="184"/>
    </row>
    <row r="236" spans="1:13" x14ac:dyDescent="0.2">
      <c r="A236" s="33"/>
      <c r="B236" s="1"/>
      <c r="C236" s="45" t="s">
        <v>120</v>
      </c>
      <c r="D236" s="43"/>
      <c r="E236" s="43"/>
      <c r="F236" s="148">
        <f>SUM(G236:K236)</f>
        <v>0</v>
      </c>
      <c r="G236" s="149">
        <f>' Original Budget Template'!G171</f>
        <v>0</v>
      </c>
      <c r="H236" s="149">
        <f>' Original Budget Template'!H171</f>
        <v>0</v>
      </c>
      <c r="I236" s="149">
        <f>' Original Budget Template'!I171</f>
        <v>0</v>
      </c>
      <c r="J236" s="149">
        <f>' Original Budget Template'!J171</f>
        <v>0</v>
      </c>
      <c r="K236" s="149">
        <f>' Original Budget Template'!K171</f>
        <v>0</v>
      </c>
      <c r="L236" s="184"/>
      <c r="M236" s="184"/>
    </row>
    <row r="237" spans="1:13" x14ac:dyDescent="0.2">
      <c r="A237" s="33"/>
      <c r="B237" s="1"/>
      <c r="C237" s="45" t="s">
        <v>121</v>
      </c>
      <c r="D237" s="43"/>
      <c r="E237" s="43"/>
      <c r="F237" s="148">
        <f>SUM(G237:K237)</f>
        <v>0</v>
      </c>
      <c r="G237" s="718">
        <f>IF(ISERROR(SUMIF($B$77:$B$83,1,$K$77:$K$83)/$AA$3),0,(SUMIF($B$77:$B$83,1,$K$77:$K$83)/$AA$3))+IF(ISERROR(SUMIF($B$77:$B$83,2,$K$77:$K$83)/$AA$5),0,(SUMIF($B$77:$B$83,2,$K$77:$K$83)/$AA$5))</f>
        <v>0</v>
      </c>
      <c r="H237" s="718">
        <f>IF(ISERROR(SUMIF($B$77:$B$83,1,$O$77:$O$83)/$AA$3),0,(SUMIF($B$77:$B$83,1,$O$77:$O$83)/$AA$3))+IF(ISERROR(SUMIF($B$77:$B$83,2,$O$77:$O$83)/$AA$5),0,(SUMIF($B$77:$B$83,2,$O$77:$O$83)/$AA$5))</f>
        <v>0</v>
      </c>
      <c r="I237" s="718">
        <f>IF(ISERROR(SUMIF($B$77:$B$83,1,$S$77:$S$83)/$AA$3),0,(SUMIF($B$77:$B$83,1,$S$77:$S$83)/$AA$3))+IF(ISERROR(SUMIF($B$77:$B$83,2,$S$77:$S$83)/$AA$5),0,(SUMIF($B$77:$B$83,2,$S$77:$S$83)/$AA$5))</f>
        <v>0</v>
      </c>
      <c r="J237" s="718">
        <f>IF(ISERROR(SUMIF($B$77:$B$83,1,$AA$77:$AA$83)/$AA$3),0,(SUMIF($B$77:$B$83,1,$AA$77:$AA$83)/$AA$3))+IF(ISERROR(SUMIF($B$77:$B$83,2,$AA$77:$AA$83)/$AA$5),0,(SUMIF($B$77:$B$83,2,$AA$77:$AA$83)/$AA$5))</f>
        <v>0</v>
      </c>
      <c r="K237" s="718">
        <f>IF(ISERROR(SUMIF($B$77:$B$83,1,$AM$77:$AM$83)/$AA$3),0,(SUMIF($B$77:$B$83,1,$AM$77:$AM$83)/$AA$3))+IF(ISERROR(SUMIF($B$77:$B$83,2,$AM$77:$AM$83)/$AA$5),0,(SUMIF($B$77:$B$83,2,$AM$77:$AM$83)/$AA$5))</f>
        <v>0</v>
      </c>
      <c r="L237" s="184"/>
      <c r="M237" s="184"/>
    </row>
    <row r="238" spans="1:13" x14ac:dyDescent="0.2">
      <c r="A238" s="33"/>
      <c r="B238" s="1"/>
      <c r="C238" s="1244" t="s">
        <v>122</v>
      </c>
      <c r="D238" s="43"/>
      <c r="E238" s="43"/>
      <c r="F238" s="148">
        <f t="shared" ref="F238:K238" si="37">+F237-F236</f>
        <v>0</v>
      </c>
      <c r="G238" s="148">
        <f t="shared" si="37"/>
        <v>0</v>
      </c>
      <c r="H238" s="148">
        <f t="shared" si="37"/>
        <v>0</v>
      </c>
      <c r="I238" s="148">
        <f t="shared" si="37"/>
        <v>0</v>
      </c>
      <c r="J238" s="149">
        <f t="shared" si="37"/>
        <v>0</v>
      </c>
      <c r="K238" s="149">
        <f t="shared" si="37"/>
        <v>0</v>
      </c>
      <c r="L238" s="184"/>
      <c r="M238" s="184"/>
    </row>
    <row r="239" spans="1:13" x14ac:dyDescent="0.2">
      <c r="A239" s="33"/>
      <c r="B239" s="1"/>
      <c r="C239" s="1244" t="s">
        <v>123</v>
      </c>
      <c r="D239" s="43"/>
      <c r="E239" s="43"/>
      <c r="F239" s="171">
        <f t="shared" ref="F239:K239" si="38">IF(F236=0,0,F238/F236)</f>
        <v>0</v>
      </c>
      <c r="G239" s="171">
        <f t="shared" si="38"/>
        <v>0</v>
      </c>
      <c r="H239" s="171">
        <f t="shared" si="38"/>
        <v>0</v>
      </c>
      <c r="I239" s="171">
        <f t="shared" si="38"/>
        <v>0</v>
      </c>
      <c r="J239" s="1352">
        <f t="shared" si="38"/>
        <v>0</v>
      </c>
      <c r="K239" s="1352">
        <f t="shared" si="38"/>
        <v>0</v>
      </c>
      <c r="L239" s="184"/>
      <c r="M239" s="184"/>
    </row>
    <row r="240" spans="1:13" x14ac:dyDescent="0.2">
      <c r="A240" s="33"/>
      <c r="B240" s="1"/>
      <c r="C240" s="45"/>
      <c r="D240" s="43"/>
      <c r="E240" s="43"/>
      <c r="F240" s="148"/>
      <c r="G240" s="148"/>
      <c r="H240" s="148"/>
      <c r="I240" s="148"/>
      <c r="J240" s="149"/>
      <c r="K240" s="149"/>
      <c r="L240" s="184"/>
      <c r="M240" s="184"/>
    </row>
    <row r="241" spans="1:22" x14ac:dyDescent="0.2">
      <c r="A241" s="33" t="str">
        <f>+A89</f>
        <v>B</v>
      </c>
      <c r="B241" s="1"/>
      <c r="C241" s="184" t="s">
        <v>194</v>
      </c>
      <c r="D241" s="43">
        <f>+D89</f>
        <v>0</v>
      </c>
      <c r="E241" s="43">
        <f>+E89</f>
        <v>0</v>
      </c>
      <c r="F241" s="148"/>
      <c r="G241" s="148"/>
      <c r="H241" s="148"/>
      <c r="I241" s="148"/>
      <c r="J241" s="149"/>
      <c r="K241" s="149"/>
      <c r="L241" s="184"/>
      <c r="M241" s="184"/>
    </row>
    <row r="242" spans="1:22" x14ac:dyDescent="0.2">
      <c r="A242" s="33"/>
      <c r="B242" s="1"/>
      <c r="C242" s="45" t="s">
        <v>120</v>
      </c>
      <c r="D242" s="43"/>
      <c r="E242" s="43"/>
      <c r="F242" s="148">
        <f>SUM(G242:K242)</f>
        <v>0</v>
      </c>
      <c r="G242" s="148">
        <f>' Original Budget Template'!G173</f>
        <v>0</v>
      </c>
      <c r="H242" s="148">
        <f>' Original Budget Template'!H173</f>
        <v>0</v>
      </c>
      <c r="I242" s="148">
        <f>' Original Budget Template'!I173</f>
        <v>0</v>
      </c>
      <c r="J242" s="149">
        <f>' Original Budget Template'!J173</f>
        <v>0</v>
      </c>
      <c r="K242" s="149">
        <f>' Original Budget Template'!K173</f>
        <v>0</v>
      </c>
      <c r="L242" s="184"/>
      <c r="M242" s="184"/>
    </row>
    <row r="243" spans="1:22" x14ac:dyDescent="0.2">
      <c r="A243" s="33"/>
      <c r="B243" s="1"/>
      <c r="C243" s="45" t="s">
        <v>121</v>
      </c>
      <c r="D243" s="43"/>
      <c r="E243" s="43"/>
      <c r="F243" s="148">
        <f>SUM(G243:K243)</f>
        <v>0</v>
      </c>
      <c r="G243" s="148">
        <f>+K98</f>
        <v>0</v>
      </c>
      <c r="H243" s="149">
        <f>+O98</f>
        <v>0</v>
      </c>
      <c r="I243" s="149">
        <f>S98</f>
        <v>0</v>
      </c>
      <c r="J243" s="149">
        <f>AA98</f>
        <v>0</v>
      </c>
      <c r="K243" s="149">
        <f>AM98</f>
        <v>0</v>
      </c>
      <c r="L243" s="184"/>
      <c r="M243" s="184"/>
    </row>
    <row r="244" spans="1:22" x14ac:dyDescent="0.2">
      <c r="A244" s="33"/>
      <c r="B244" s="1"/>
      <c r="C244" s="1244" t="s">
        <v>122</v>
      </c>
      <c r="D244" s="43"/>
      <c r="E244" s="43"/>
      <c r="F244" s="148">
        <f t="shared" ref="F244:K244" si="39">+F243-F242</f>
        <v>0</v>
      </c>
      <c r="G244" s="148">
        <f t="shared" si="39"/>
        <v>0</v>
      </c>
      <c r="H244" s="148">
        <f t="shared" si="39"/>
        <v>0</v>
      </c>
      <c r="I244" s="148">
        <f t="shared" si="39"/>
        <v>0</v>
      </c>
      <c r="J244" s="149">
        <f t="shared" si="39"/>
        <v>0</v>
      </c>
      <c r="K244" s="149">
        <f t="shared" si="39"/>
        <v>0</v>
      </c>
      <c r="L244" s="184"/>
      <c r="M244" s="184"/>
    </row>
    <row r="245" spans="1:22" x14ac:dyDescent="0.2">
      <c r="A245" s="33"/>
      <c r="B245" s="1"/>
      <c r="C245" s="1244" t="s">
        <v>123</v>
      </c>
      <c r="D245" s="43"/>
      <c r="E245" s="43"/>
      <c r="F245" s="171">
        <f t="shared" ref="F245:K245" si="40">IF(F242=0,0,F244/F242)</f>
        <v>0</v>
      </c>
      <c r="G245" s="171">
        <f t="shared" si="40"/>
        <v>0</v>
      </c>
      <c r="H245" s="171">
        <f t="shared" si="40"/>
        <v>0</v>
      </c>
      <c r="I245" s="171">
        <f t="shared" si="40"/>
        <v>0</v>
      </c>
      <c r="J245" s="1352">
        <f t="shared" si="40"/>
        <v>0</v>
      </c>
      <c r="K245" s="1352">
        <f t="shared" si="40"/>
        <v>0</v>
      </c>
      <c r="L245" s="184"/>
      <c r="M245" s="184"/>
    </row>
    <row r="246" spans="1:22" x14ac:dyDescent="0.2">
      <c r="A246" s="33"/>
      <c r="B246" s="1"/>
      <c r="C246" s="45"/>
      <c r="D246" s="43"/>
      <c r="E246" s="43"/>
      <c r="F246" s="148"/>
      <c r="G246" s="148"/>
      <c r="H246" s="148"/>
      <c r="I246" s="148"/>
      <c r="J246" s="149"/>
      <c r="K246" s="149"/>
      <c r="L246" s="184"/>
      <c r="M246" s="184"/>
    </row>
    <row r="247" spans="1:22" x14ac:dyDescent="0.2">
      <c r="A247" s="33" t="str">
        <f>+A101</f>
        <v>C</v>
      </c>
      <c r="B247" s="1"/>
      <c r="C247" s="184" t="s">
        <v>209</v>
      </c>
      <c r="D247" s="43">
        <f>+D101</f>
        <v>0</v>
      </c>
      <c r="E247" s="43">
        <f>+E101</f>
        <v>0</v>
      </c>
      <c r="F247" s="148"/>
      <c r="G247" s="148"/>
      <c r="H247" s="148"/>
      <c r="I247" s="148"/>
      <c r="J247" s="149"/>
      <c r="K247" s="149"/>
      <c r="L247" s="184"/>
      <c r="M247" s="184"/>
    </row>
    <row r="248" spans="1:22" x14ac:dyDescent="0.2">
      <c r="A248" s="33"/>
      <c r="B248" s="1"/>
      <c r="C248" s="45" t="s">
        <v>120</v>
      </c>
      <c r="D248" s="43"/>
      <c r="E248" s="43"/>
      <c r="F248" s="148">
        <f>SUM(G248:K248)</f>
        <v>0</v>
      </c>
      <c r="G248" s="148">
        <f>' Original Budget Template'!G175</f>
        <v>0</v>
      </c>
      <c r="H248" s="148">
        <f>' Original Budget Template'!H175</f>
        <v>0</v>
      </c>
      <c r="I248" s="148">
        <f>' Original Budget Template'!I175</f>
        <v>0</v>
      </c>
      <c r="J248" s="149">
        <f>' Original Budget Template'!J175</f>
        <v>0</v>
      </c>
      <c r="K248" s="149">
        <f>' Original Budget Template'!K175</f>
        <v>0</v>
      </c>
      <c r="L248" s="184"/>
      <c r="M248" s="184"/>
      <c r="N248" s="167"/>
      <c r="Q248"/>
      <c r="R248" s="59"/>
      <c r="T248"/>
      <c r="V248" s="16"/>
    </row>
    <row r="249" spans="1:22" x14ac:dyDescent="0.2">
      <c r="A249" s="33"/>
      <c r="B249" s="1"/>
      <c r="C249" s="45" t="s">
        <v>121</v>
      </c>
      <c r="D249" s="43"/>
      <c r="E249" s="43"/>
      <c r="F249" s="148">
        <f>SUM(G249:K249)</f>
        <v>0</v>
      </c>
      <c r="G249" s="148">
        <f>+K101</f>
        <v>0</v>
      </c>
      <c r="H249" s="149">
        <f>O101</f>
        <v>0</v>
      </c>
      <c r="I249" s="149">
        <f>S101</f>
        <v>0</v>
      </c>
      <c r="J249" s="149">
        <f>AA101</f>
        <v>0</v>
      </c>
      <c r="K249" s="149">
        <f>AM101</f>
        <v>0</v>
      </c>
      <c r="L249" s="184"/>
      <c r="M249" s="184"/>
      <c r="N249" s="167"/>
      <c r="Q249"/>
      <c r="R249" s="59"/>
      <c r="T249"/>
      <c r="V249" s="16"/>
    </row>
    <row r="250" spans="1:22" x14ac:dyDescent="0.2">
      <c r="A250" s="33"/>
      <c r="B250" s="1"/>
      <c r="C250" s="1244" t="s">
        <v>122</v>
      </c>
      <c r="D250" s="43"/>
      <c r="E250" s="43"/>
      <c r="F250" s="148">
        <f t="shared" ref="F250:K250" si="41">+F249-F248</f>
        <v>0</v>
      </c>
      <c r="G250" s="148">
        <f t="shared" si="41"/>
        <v>0</v>
      </c>
      <c r="H250" s="148">
        <f t="shared" si="41"/>
        <v>0</v>
      </c>
      <c r="I250" s="148">
        <f t="shared" si="41"/>
        <v>0</v>
      </c>
      <c r="J250" s="149">
        <f t="shared" si="41"/>
        <v>0</v>
      </c>
      <c r="K250" s="149">
        <f t="shared" si="41"/>
        <v>0</v>
      </c>
      <c r="L250" s="184"/>
      <c r="M250" s="184"/>
      <c r="N250" s="167"/>
      <c r="Q250"/>
      <c r="R250" s="59"/>
      <c r="T250"/>
      <c r="V250" s="16"/>
    </row>
    <row r="251" spans="1:22" x14ac:dyDescent="0.2">
      <c r="A251" s="33"/>
      <c r="B251" s="1"/>
      <c r="C251" s="1244" t="s">
        <v>123</v>
      </c>
      <c r="D251" s="43"/>
      <c r="E251" s="43"/>
      <c r="F251" s="171">
        <f t="shared" ref="F251:K251" si="42">IF(F248=0,0,F250/F248)</f>
        <v>0</v>
      </c>
      <c r="G251" s="171">
        <f t="shared" si="42"/>
        <v>0</v>
      </c>
      <c r="H251" s="171">
        <f t="shared" si="42"/>
        <v>0</v>
      </c>
      <c r="I251" s="171">
        <f t="shared" si="42"/>
        <v>0</v>
      </c>
      <c r="J251" s="1352">
        <f t="shared" si="42"/>
        <v>0</v>
      </c>
      <c r="K251" s="1352">
        <f t="shared" si="42"/>
        <v>0</v>
      </c>
      <c r="L251" s="184"/>
      <c r="M251" s="184"/>
      <c r="N251" s="167"/>
      <c r="Q251"/>
      <c r="R251" s="59"/>
      <c r="T251"/>
      <c r="V251" s="16"/>
    </row>
    <row r="252" spans="1:22" x14ac:dyDescent="0.2">
      <c r="A252" s="33"/>
      <c r="B252" s="1"/>
      <c r="C252" s="45"/>
      <c r="D252" s="43"/>
      <c r="E252" s="43"/>
      <c r="F252" s="148"/>
      <c r="G252" s="148"/>
      <c r="H252" s="148"/>
      <c r="I252" s="148"/>
      <c r="J252" s="149"/>
      <c r="K252" s="149"/>
      <c r="L252" s="184"/>
      <c r="M252" s="184"/>
    </row>
    <row r="253" spans="1:22" x14ac:dyDescent="0.2">
      <c r="A253" s="33"/>
      <c r="B253" s="1"/>
      <c r="C253" s="45" t="s">
        <v>208</v>
      </c>
      <c r="D253" s="43"/>
      <c r="E253" s="43"/>
      <c r="F253" s="148"/>
      <c r="G253" s="148"/>
      <c r="H253" s="148"/>
      <c r="I253" s="148"/>
      <c r="J253" s="149"/>
      <c r="K253" s="149"/>
      <c r="L253" s="184"/>
      <c r="M253" s="184"/>
    </row>
    <row r="254" spans="1:22" x14ac:dyDescent="0.2">
      <c r="A254" s="33"/>
      <c r="B254" s="1"/>
      <c r="C254" s="45" t="s">
        <v>120</v>
      </c>
      <c r="D254" s="43"/>
      <c r="E254" s="43"/>
      <c r="F254" s="148">
        <f>SUM(G254:K254)</f>
        <v>0</v>
      </c>
      <c r="G254" s="148">
        <f>+' Original Budget Template'!L118</f>
        <v>0</v>
      </c>
      <c r="H254" s="148">
        <f>' Original Budget Template'!R118</f>
        <v>0</v>
      </c>
      <c r="I254" s="148">
        <f>' Original Budget Template'!X118</f>
        <v>0</v>
      </c>
      <c r="J254" s="149">
        <f>' Original Budget Template'!AD118</f>
        <v>0</v>
      </c>
      <c r="K254" s="149">
        <f>' Original Budget Template'!AJ118</f>
        <v>0</v>
      </c>
      <c r="L254" s="184"/>
      <c r="M254" s="184"/>
    </row>
    <row r="255" spans="1:22" x14ac:dyDescent="0.2">
      <c r="A255" s="33"/>
      <c r="B255" s="1"/>
      <c r="C255" s="45" t="s">
        <v>121</v>
      </c>
      <c r="D255" s="43"/>
      <c r="E255" s="43"/>
      <c r="F255" s="148">
        <f>SUM(G255:K255)</f>
        <v>0</v>
      </c>
      <c r="G255" s="148">
        <f>+K118</f>
        <v>0</v>
      </c>
      <c r="H255" s="149">
        <f>O118</f>
        <v>0</v>
      </c>
      <c r="I255" s="149">
        <f>S118</f>
        <v>0</v>
      </c>
      <c r="J255" s="149">
        <f>AA118</f>
        <v>0</v>
      </c>
      <c r="K255" s="149">
        <f>AM118</f>
        <v>0</v>
      </c>
      <c r="L255" s="184"/>
      <c r="M255" s="184"/>
    </row>
    <row r="256" spans="1:22" x14ac:dyDescent="0.2">
      <c r="A256" s="33"/>
      <c r="B256" s="1"/>
      <c r="C256" s="1244" t="s">
        <v>122</v>
      </c>
      <c r="D256" s="43"/>
      <c r="E256" s="43"/>
      <c r="F256" s="148">
        <f t="shared" ref="F256:K256" si="43">+F255-F254</f>
        <v>0</v>
      </c>
      <c r="G256" s="148">
        <f t="shared" si="43"/>
        <v>0</v>
      </c>
      <c r="H256" s="148">
        <f t="shared" si="43"/>
        <v>0</v>
      </c>
      <c r="I256" s="148">
        <f t="shared" si="43"/>
        <v>0</v>
      </c>
      <c r="J256" s="149">
        <f t="shared" si="43"/>
        <v>0</v>
      </c>
      <c r="K256" s="149">
        <f t="shared" si="43"/>
        <v>0</v>
      </c>
      <c r="L256" s="184"/>
      <c r="M256" s="184"/>
    </row>
    <row r="257" spans="1:13" x14ac:dyDescent="0.2">
      <c r="A257" s="33"/>
      <c r="B257" s="1"/>
      <c r="C257" s="1244" t="s">
        <v>123</v>
      </c>
      <c r="D257" s="43"/>
      <c r="E257" s="43"/>
      <c r="F257" s="171">
        <f t="shared" ref="F257:K257" si="44">IF(F254=0,0,F256/F254)</f>
        <v>0</v>
      </c>
      <c r="G257" s="171">
        <f t="shared" si="44"/>
        <v>0</v>
      </c>
      <c r="H257" s="171">
        <f t="shared" si="44"/>
        <v>0</v>
      </c>
      <c r="I257" s="171">
        <f t="shared" si="44"/>
        <v>0</v>
      </c>
      <c r="J257" s="1352">
        <f t="shared" si="44"/>
        <v>0</v>
      </c>
      <c r="K257" s="1352">
        <f t="shared" si="44"/>
        <v>0</v>
      </c>
      <c r="L257" s="184"/>
      <c r="M257" s="184"/>
    </row>
    <row r="258" spans="1:13" x14ac:dyDescent="0.2">
      <c r="A258" s="33"/>
      <c r="B258" s="1"/>
      <c r="C258" s="45"/>
      <c r="D258" s="43"/>
      <c r="E258" s="43"/>
      <c r="F258" s="148"/>
      <c r="G258" s="148"/>
      <c r="H258" s="148"/>
      <c r="I258" s="148"/>
      <c r="J258" s="149"/>
      <c r="K258" s="149"/>
      <c r="L258" s="184"/>
      <c r="M258" s="184"/>
    </row>
    <row r="259" spans="1:13" x14ac:dyDescent="0.2">
      <c r="A259" s="33"/>
      <c r="B259" s="1"/>
      <c r="C259" s="45"/>
      <c r="D259" s="43"/>
      <c r="E259" s="43"/>
      <c r="F259" s="148"/>
      <c r="G259" s="148"/>
      <c r="H259" s="148"/>
      <c r="I259" s="148"/>
      <c r="J259" s="149"/>
      <c r="K259" s="148"/>
      <c r="L259" s="184"/>
      <c r="M259" s="184"/>
    </row>
    <row r="260" spans="1:13" x14ac:dyDescent="0.2">
      <c r="A260" s="33"/>
      <c r="B260" s="1"/>
      <c r="C260" s="1245" t="s">
        <v>88</v>
      </c>
      <c r="D260" s="170"/>
      <c r="E260" s="175" t="s">
        <v>60</v>
      </c>
      <c r="F260" s="148"/>
      <c r="G260" s="148"/>
      <c r="H260" s="148"/>
      <c r="I260" s="148"/>
      <c r="J260" s="149"/>
      <c r="K260" s="148"/>
      <c r="L260" s="184"/>
      <c r="M260" s="184"/>
    </row>
    <row r="261" spans="1:13" x14ac:dyDescent="0.2">
      <c r="A261" s="33"/>
      <c r="B261" s="1"/>
      <c r="C261" s="1244" t="s">
        <v>120</v>
      </c>
      <c r="D261" s="43"/>
      <c r="E261" s="43"/>
      <c r="F261" s="148">
        <f>SUM(G261:K261)</f>
        <v>0</v>
      </c>
      <c r="G261" s="148">
        <f t="shared" ref="G261:K262" si="45">SUM(G182,G188,G194,G200,G206,G212,G218,G224,G230,G236,G242,G248,-G254)</f>
        <v>0</v>
      </c>
      <c r="H261" s="148">
        <f t="shared" si="45"/>
        <v>0</v>
      </c>
      <c r="I261" s="148">
        <f t="shared" si="45"/>
        <v>0</v>
      </c>
      <c r="J261" s="149">
        <f t="shared" si="45"/>
        <v>0</v>
      </c>
      <c r="K261" s="148">
        <f t="shared" si="45"/>
        <v>0</v>
      </c>
      <c r="L261" s="184"/>
      <c r="M261" s="184"/>
    </row>
    <row r="262" spans="1:13" x14ac:dyDescent="0.2">
      <c r="A262" s="33"/>
      <c r="B262" s="1"/>
      <c r="C262" s="1244" t="s">
        <v>121</v>
      </c>
      <c r="D262" s="43"/>
      <c r="E262" s="43"/>
      <c r="F262" s="148">
        <f>SUM(G262:K262)</f>
        <v>0</v>
      </c>
      <c r="G262" s="148">
        <f t="shared" si="45"/>
        <v>0</v>
      </c>
      <c r="H262" s="148">
        <f t="shared" si="45"/>
        <v>0</v>
      </c>
      <c r="I262" s="148">
        <f t="shared" si="45"/>
        <v>0</v>
      </c>
      <c r="J262" s="149">
        <f t="shared" si="45"/>
        <v>0</v>
      </c>
      <c r="K262" s="148">
        <f t="shared" si="45"/>
        <v>0</v>
      </c>
      <c r="L262" s="184"/>
      <c r="M262" s="184"/>
    </row>
    <row r="263" spans="1:13" x14ac:dyDescent="0.2">
      <c r="A263" s="33"/>
      <c r="B263" s="1"/>
      <c r="C263" s="1244" t="s">
        <v>122</v>
      </c>
      <c r="D263" s="43"/>
      <c r="E263" s="43"/>
      <c r="F263" s="148">
        <f t="shared" ref="F263:K263" si="46">+F262-F261</f>
        <v>0</v>
      </c>
      <c r="G263" s="148">
        <f t="shared" si="46"/>
        <v>0</v>
      </c>
      <c r="H263" s="148">
        <f t="shared" si="46"/>
        <v>0</v>
      </c>
      <c r="I263" s="148">
        <f t="shared" si="46"/>
        <v>0</v>
      </c>
      <c r="J263" s="149">
        <f t="shared" si="46"/>
        <v>0</v>
      </c>
      <c r="K263" s="148">
        <f t="shared" si="46"/>
        <v>0</v>
      </c>
      <c r="L263" s="184"/>
      <c r="M263" s="184"/>
    </row>
    <row r="264" spans="1:13" ht="13.5" thickBot="1" x14ac:dyDescent="0.25">
      <c r="A264" s="168"/>
      <c r="B264" s="1320"/>
      <c r="C264" s="1246" t="s">
        <v>123</v>
      </c>
      <c r="D264" s="169"/>
      <c r="E264" s="169"/>
      <c r="F264" s="172">
        <f t="shared" ref="F264:K264" si="47">IF(F261=0,0,F263/F261)</f>
        <v>0</v>
      </c>
      <c r="G264" s="172">
        <f t="shared" si="47"/>
        <v>0</v>
      </c>
      <c r="H264" s="172">
        <f t="shared" si="47"/>
        <v>0</v>
      </c>
      <c r="I264" s="172">
        <f t="shared" si="47"/>
        <v>0</v>
      </c>
      <c r="J264" s="1353">
        <f t="shared" si="47"/>
        <v>0</v>
      </c>
      <c r="K264" s="172">
        <f t="shared" si="47"/>
        <v>0</v>
      </c>
      <c r="L264" s="184"/>
      <c r="M264" s="184"/>
    </row>
    <row r="265" spans="1:13" ht="13.5" thickTop="1" x14ac:dyDescent="0.2">
      <c r="J265" s="131"/>
      <c r="L265" s="184"/>
      <c r="M265" s="184"/>
    </row>
    <row r="266" spans="1:13" x14ac:dyDescent="0.2">
      <c r="J266" s="131"/>
      <c r="L266" s="184"/>
      <c r="M266" s="184"/>
    </row>
    <row r="267" spans="1:13" x14ac:dyDescent="0.2">
      <c r="J267" s="131"/>
      <c r="L267" s="184"/>
      <c r="M267" s="184"/>
    </row>
    <row r="268" spans="1:13" x14ac:dyDescent="0.2">
      <c r="J268" s="131"/>
      <c r="L268" s="184"/>
      <c r="M268" s="184"/>
    </row>
    <row r="269" spans="1:13" x14ac:dyDescent="0.2">
      <c r="J269" s="131"/>
      <c r="L269" s="184"/>
      <c r="M269" s="184"/>
    </row>
    <row r="270" spans="1:13" x14ac:dyDescent="0.2">
      <c r="J270" s="131"/>
      <c r="L270" s="184"/>
      <c r="M270" s="184"/>
    </row>
    <row r="271" spans="1:13" x14ac:dyDescent="0.2">
      <c r="J271" s="131"/>
      <c r="L271" s="184"/>
      <c r="M271" s="184"/>
    </row>
    <row r="272" spans="1:13" x14ac:dyDescent="0.2">
      <c r="J272" s="131"/>
      <c r="L272" s="184"/>
      <c r="M272" s="184"/>
    </row>
    <row r="273" spans="10:13" x14ac:dyDescent="0.2">
      <c r="J273" s="131"/>
      <c r="L273" s="184"/>
      <c r="M273" s="184"/>
    </row>
    <row r="274" spans="10:13" x14ac:dyDescent="0.2">
      <c r="J274" s="131"/>
      <c r="L274" s="184"/>
      <c r="M274" s="184"/>
    </row>
    <row r="275" spans="10:13" x14ac:dyDescent="0.2">
      <c r="J275" s="131"/>
      <c r="L275" s="184"/>
      <c r="M275" s="184"/>
    </row>
    <row r="276" spans="10:13" x14ac:dyDescent="0.2">
      <c r="J276" s="131"/>
      <c r="L276" s="184"/>
      <c r="M276" s="184"/>
    </row>
    <row r="277" spans="10:13" x14ac:dyDescent="0.2">
      <c r="J277" s="131"/>
      <c r="L277" s="184"/>
      <c r="M277" s="184"/>
    </row>
    <row r="278" spans="10:13" x14ac:dyDescent="0.2">
      <c r="J278" s="131"/>
      <c r="L278" s="184"/>
      <c r="M278" s="184"/>
    </row>
    <row r="279" spans="10:13" x14ac:dyDescent="0.2">
      <c r="J279" s="131"/>
      <c r="L279" s="184"/>
      <c r="M279" s="184"/>
    </row>
    <row r="280" spans="10:13" x14ac:dyDescent="0.2">
      <c r="J280" s="131"/>
      <c r="L280" s="184"/>
      <c r="M280" s="184"/>
    </row>
    <row r="281" spans="10:13" x14ac:dyDescent="0.2">
      <c r="J281" s="131"/>
      <c r="L281" s="184"/>
      <c r="M281" s="184"/>
    </row>
    <row r="282" spans="10:13" x14ac:dyDescent="0.2">
      <c r="J282" s="131"/>
      <c r="L282" s="184"/>
      <c r="M282" s="184"/>
    </row>
    <row r="283" spans="10:13" x14ac:dyDescent="0.2">
      <c r="J283" s="131"/>
      <c r="L283" s="184"/>
      <c r="M283" s="184"/>
    </row>
    <row r="284" spans="10:13" x14ac:dyDescent="0.2">
      <c r="J284" s="131"/>
      <c r="L284" s="184"/>
      <c r="M284" s="184"/>
    </row>
    <row r="285" spans="10:13" x14ac:dyDescent="0.2">
      <c r="J285" s="131"/>
      <c r="L285" s="184"/>
      <c r="M285" s="184"/>
    </row>
    <row r="286" spans="10:13" x14ac:dyDescent="0.2">
      <c r="J286" s="131"/>
      <c r="L286" s="184"/>
      <c r="M286" s="184"/>
    </row>
    <row r="287" spans="10:13" x14ac:dyDescent="0.2">
      <c r="J287" s="131"/>
      <c r="L287" s="184"/>
      <c r="M287" s="184"/>
    </row>
    <row r="288" spans="10:13" x14ac:dyDescent="0.2">
      <c r="L288" s="184"/>
      <c r="M288" s="184"/>
    </row>
    <row r="289" spans="12:13" x14ac:dyDescent="0.2">
      <c r="L289" s="184"/>
      <c r="M289" s="184"/>
    </row>
    <row r="290" spans="12:13" x14ac:dyDescent="0.2">
      <c r="L290" s="184"/>
      <c r="M290" s="184"/>
    </row>
    <row r="291" spans="12:13" x14ac:dyDescent="0.2">
      <c r="L291" s="184"/>
      <c r="M291" s="184"/>
    </row>
    <row r="292" spans="12:13" x14ac:dyDescent="0.2">
      <c r="L292" s="184"/>
      <c r="M292" s="184"/>
    </row>
    <row r="293" spans="12:13" x14ac:dyDescent="0.2">
      <c r="L293" s="184"/>
      <c r="M293" s="184"/>
    </row>
    <row r="294" spans="12:13" x14ac:dyDescent="0.2">
      <c r="L294" s="184"/>
      <c r="M294" s="184"/>
    </row>
    <row r="295" spans="12:13" x14ac:dyDescent="0.2">
      <c r="L295" s="184"/>
      <c r="M295" s="184"/>
    </row>
    <row r="296" spans="12:13" x14ac:dyDescent="0.2">
      <c r="L296" s="184"/>
      <c r="M296" s="184"/>
    </row>
    <row r="297" spans="12:13" x14ac:dyDescent="0.2">
      <c r="L297" s="184"/>
      <c r="M297" s="184"/>
    </row>
    <row r="298" spans="12:13" x14ac:dyDescent="0.2">
      <c r="L298" s="184"/>
      <c r="M298" s="184"/>
    </row>
    <row r="299" spans="12:13" x14ac:dyDescent="0.2">
      <c r="L299" s="184"/>
      <c r="M299" s="184"/>
    </row>
    <row r="300" spans="12:13" x14ac:dyDescent="0.2">
      <c r="L300" s="184"/>
      <c r="M300" s="184"/>
    </row>
    <row r="301" spans="12:13" x14ac:dyDescent="0.2">
      <c r="L301" s="184"/>
      <c r="M301" s="184"/>
    </row>
    <row r="302" spans="12:13" x14ac:dyDescent="0.2">
      <c r="L302" s="184"/>
      <c r="M302" s="184"/>
    </row>
    <row r="303" spans="12:13" x14ac:dyDescent="0.2">
      <c r="L303" s="184"/>
      <c r="M303" s="184"/>
    </row>
    <row r="304" spans="12:13" x14ac:dyDescent="0.2">
      <c r="L304" s="184"/>
      <c r="M304" s="184"/>
    </row>
    <row r="305" spans="12:13" x14ac:dyDescent="0.2">
      <c r="L305" s="184"/>
      <c r="M305" s="184"/>
    </row>
    <row r="306" spans="12:13" x14ac:dyDescent="0.2">
      <c r="L306" s="184"/>
      <c r="M306" s="184"/>
    </row>
    <row r="307" spans="12:13" x14ac:dyDescent="0.2">
      <c r="L307" s="184"/>
      <c r="M307" s="184"/>
    </row>
    <row r="308" spans="12:13" x14ac:dyDescent="0.2">
      <c r="L308" s="184"/>
      <c r="M308" s="184"/>
    </row>
    <row r="309" spans="12:13" x14ac:dyDescent="0.2">
      <c r="L309" s="184"/>
      <c r="M309" s="184"/>
    </row>
    <row r="310" spans="12:13" x14ac:dyDescent="0.2">
      <c r="L310" s="184"/>
      <c r="M310" s="184"/>
    </row>
  </sheetData>
  <sheetProtection sheet="1" objects="1" scenarios="1" formatCells="0" formatColumns="0" formatRows="0" insertColumns="0" insertRows="0" deleteColumns="0" deleteRows="0"/>
  <mergeCells count="31">
    <mergeCell ref="G150:G152"/>
    <mergeCell ref="H150:H152"/>
    <mergeCell ref="E177:E178"/>
    <mergeCell ref="F177:F178"/>
    <mergeCell ref="G177:K177"/>
    <mergeCell ref="A174:M174"/>
    <mergeCell ref="A177:A178"/>
    <mergeCell ref="C177:C178"/>
    <mergeCell ref="D177:D178"/>
    <mergeCell ref="E9:E11"/>
    <mergeCell ref="F9:F11"/>
    <mergeCell ref="B9:B11"/>
    <mergeCell ref="C150:C152"/>
    <mergeCell ref="D150:E152"/>
    <mergeCell ref="F150:F152"/>
    <mergeCell ref="C115:D115"/>
    <mergeCell ref="C116:D116"/>
    <mergeCell ref="C117:D117"/>
    <mergeCell ref="A9:A11"/>
    <mergeCell ref="C9:C11"/>
    <mergeCell ref="D9:D11"/>
    <mergeCell ref="AI3:AK3"/>
    <mergeCell ref="AI5:AK5"/>
    <mergeCell ref="AH9:AK9"/>
    <mergeCell ref="C108:E108"/>
    <mergeCell ref="C109:E109"/>
    <mergeCell ref="E146:G146"/>
    <mergeCell ref="G9:G11"/>
    <mergeCell ref="H9:H11"/>
    <mergeCell ref="I9:I11"/>
    <mergeCell ref="C114:D114"/>
  </mergeCells>
  <pageMargins left="0.49" right="0.75" top="0.33" bottom="0.23" header="0.27" footer="0.17"/>
  <pageSetup paperSize="8" scale="31" orientation="landscape" r:id="rId1"/>
  <headerFooter alignWithMargins="0">
    <oddFooter>&amp;LTemplate Annual Workplan for outputs-based GFA&amp;R&amp;F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A309"/>
  <sheetViews>
    <sheetView topLeftCell="A120" zoomScale="70" zoomScaleNormal="70" zoomScaleSheetLayoutView="80" workbookViewId="0">
      <selection activeCell="A120" sqref="A120"/>
    </sheetView>
  </sheetViews>
  <sheetFormatPr defaultRowHeight="12.75" outlineLevelRow="1" x14ac:dyDescent="0.2"/>
  <cols>
    <col min="1" max="1" width="5.28515625" customWidth="1"/>
    <col min="2" max="2" width="3.85546875" customWidth="1"/>
    <col min="3" max="3" width="51" style="46" customWidth="1"/>
    <col min="4" max="4" width="13.42578125" bestFit="1" customWidth="1"/>
    <col min="5" max="5" width="14.7109375" customWidth="1"/>
    <col min="6" max="6" width="13" customWidth="1"/>
    <col min="7" max="7" width="11.140625" customWidth="1"/>
    <col min="8" max="8" width="12.140625" customWidth="1"/>
    <col min="9" max="9" width="13.7109375" customWidth="1"/>
    <col min="10" max="12" width="12.28515625" customWidth="1"/>
    <col min="13" max="13" width="11.140625" customWidth="1"/>
    <col min="14" max="16" width="12.7109375" customWidth="1"/>
    <col min="17" max="17" width="11.140625" style="59" customWidth="1"/>
    <col min="18" max="19" width="11.140625" customWidth="1"/>
    <col min="20" max="21" width="11.140625" style="16" customWidth="1"/>
    <col min="22" max="22" width="11.140625" style="285" customWidth="1"/>
    <col min="23" max="30" width="11.140625" customWidth="1"/>
    <col min="31" max="31" width="11.140625" style="285" customWidth="1"/>
    <col min="32" max="32" width="18.5703125" customWidth="1"/>
    <col min="33" max="33" width="10.28515625" customWidth="1"/>
    <col min="34" max="34" width="11.42578125" customWidth="1"/>
    <col min="35" max="35" width="13" customWidth="1"/>
    <col min="36" max="36" width="15.140625" customWidth="1"/>
    <col min="37" max="37" width="14.140625" customWidth="1"/>
    <col min="38" max="39" width="12.85546875" customWidth="1"/>
    <col min="40" max="40" width="20.5703125" customWidth="1"/>
    <col min="41" max="41" width="11.85546875" customWidth="1"/>
    <col min="42" max="43" width="9.28515625" customWidth="1"/>
    <col min="44" max="44" width="19.85546875" customWidth="1"/>
    <col min="45" max="48" width="9.42578125" customWidth="1"/>
    <col min="49" max="49" width="11.28515625" customWidth="1"/>
    <col min="50" max="50" width="11.85546875" customWidth="1"/>
    <col min="51" max="52" width="9.28515625" customWidth="1"/>
    <col min="53" max="53" width="19.85546875" customWidth="1"/>
  </cols>
  <sheetData>
    <row r="1" spans="1:49" s="9" customFormat="1" ht="27.75" customHeight="1" x14ac:dyDescent="0.2">
      <c r="C1" s="576" t="s">
        <v>238</v>
      </c>
      <c r="E1" s="10"/>
      <c r="Q1" s="55"/>
      <c r="R1" s="14"/>
      <c r="T1" s="14"/>
      <c r="V1" s="14"/>
      <c r="AE1" s="14"/>
      <c r="AN1" s="14"/>
      <c r="AW1" s="14"/>
    </row>
    <row r="2" spans="1:49" s="9" customFormat="1" ht="11.1" customHeight="1" x14ac:dyDescent="0.2">
      <c r="C2" s="8"/>
      <c r="E2" s="10"/>
      <c r="F2" s="10"/>
      <c r="G2" s="10"/>
      <c r="H2" s="88"/>
      <c r="I2" s="10"/>
      <c r="J2" s="10"/>
      <c r="K2" s="10"/>
      <c r="M2" s="14"/>
      <c r="N2" s="14"/>
      <c r="Q2" s="14"/>
      <c r="R2" s="14"/>
      <c r="S2" s="90"/>
      <c r="V2" s="475"/>
      <c r="W2" s="14"/>
      <c r="X2" s="14"/>
      <c r="AC2" s="14"/>
      <c r="AD2" s="14"/>
      <c r="AE2" s="475"/>
    </row>
    <row r="3" spans="1:49" s="9" customFormat="1" ht="27.75" customHeight="1" x14ac:dyDescent="0.2">
      <c r="C3" s="185">
        <f>' Original Budget Template'!D3</f>
        <v>0</v>
      </c>
      <c r="E3" s="10"/>
      <c r="Q3" s="48" t="s">
        <v>2</v>
      </c>
      <c r="R3" s="190"/>
      <c r="Z3" s="1261" t="s">
        <v>350</v>
      </c>
      <c r="AA3" s="978">
        <v>1</v>
      </c>
      <c r="AC3" s="1310" t="s">
        <v>354</v>
      </c>
      <c r="AE3" s="14"/>
      <c r="AF3" s="14"/>
      <c r="AG3" s="189">
        <f>+' Original Budget Template'!AG3</f>
        <v>0</v>
      </c>
      <c r="AH3" s="1310" t="s">
        <v>356</v>
      </c>
      <c r="AI3" s="1523"/>
      <c r="AJ3" s="1524"/>
      <c r="AK3" s="1525"/>
      <c r="AN3" s="14"/>
      <c r="AW3" s="14"/>
    </row>
    <row r="4" spans="1:49" s="9" customFormat="1" ht="11.1" customHeight="1" x14ac:dyDescent="0.2">
      <c r="E4" s="10"/>
      <c r="F4" s="10"/>
      <c r="G4" s="10"/>
      <c r="H4" s="88"/>
      <c r="I4" s="10"/>
      <c r="J4" s="10"/>
      <c r="K4" s="10"/>
      <c r="M4" s="14"/>
      <c r="N4" s="14"/>
      <c r="Q4" s="90"/>
      <c r="R4" s="94"/>
      <c r="S4" s="94"/>
      <c r="T4" s="90"/>
      <c r="U4" s="90"/>
      <c r="V4" s="90"/>
      <c r="W4" s="95"/>
      <c r="X4" s="96"/>
      <c r="Y4" s="90"/>
      <c r="Z4" s="90"/>
      <c r="AA4" s="90"/>
      <c r="AB4" s="90"/>
      <c r="AC4" s="94"/>
      <c r="AD4" s="94"/>
      <c r="AE4" s="90"/>
      <c r="AF4" s="90"/>
      <c r="AG4" s="90"/>
      <c r="AH4" s="90"/>
      <c r="AI4" s="90"/>
      <c r="AJ4" s="90"/>
      <c r="AK4" s="90"/>
    </row>
    <row r="5" spans="1:49" s="9" customFormat="1" ht="27.75" customHeight="1" x14ac:dyDescent="0.2">
      <c r="C5" s="185" t="str">
        <f>IF(' Original Budget Template'!AG5="",' Original Budget Template'!D5&amp;" prepared in "&amp;' Original Budget Template'!AG3,' Original Budget Template'!D5&amp;" prepared in "&amp;' Original Budget Template'!AG3&amp;" and "&amp;' Original Budget Template'!AG5)</f>
        <v xml:space="preserve"> prepared in </v>
      </c>
      <c r="E5" s="10"/>
      <c r="Q5" s="48" t="s">
        <v>3</v>
      </c>
      <c r="R5" s="191"/>
      <c r="T5" s="90"/>
      <c r="U5" s="90"/>
      <c r="V5" s="90"/>
      <c r="W5" s="95"/>
      <c r="X5" s="96"/>
      <c r="Y5" s="90"/>
      <c r="Z5" s="1261" t="s">
        <v>351</v>
      </c>
      <c r="AA5" s="978">
        <v>1</v>
      </c>
      <c r="AB5" s="90"/>
      <c r="AC5" s="1310" t="s">
        <v>355</v>
      </c>
      <c r="AE5" s="14"/>
      <c r="AF5" s="14"/>
      <c r="AG5" s="189">
        <f>+' Original Budget Template'!AG5</f>
        <v>0</v>
      </c>
      <c r="AH5" s="1310" t="s">
        <v>356</v>
      </c>
      <c r="AI5" s="1526"/>
      <c r="AJ5" s="1527"/>
      <c r="AK5" s="1528"/>
      <c r="AN5" s="14"/>
      <c r="AW5" s="14"/>
    </row>
    <row r="6" spans="1:49" s="9" customFormat="1" ht="14.25" customHeight="1" x14ac:dyDescent="0.2">
      <c r="C6" s="1227"/>
      <c r="E6" s="10"/>
      <c r="Q6" s="55"/>
      <c r="R6" s="14"/>
      <c r="T6" s="14"/>
      <c r="V6" s="14"/>
      <c r="AE6" s="14"/>
      <c r="AN6" s="14"/>
      <c r="AW6" s="14"/>
    </row>
    <row r="7" spans="1:49" s="9" customFormat="1" ht="15.75" customHeight="1" thickBot="1" x14ac:dyDescent="0.25">
      <c r="C7" s="1227"/>
      <c r="E7" s="10"/>
      <c r="Q7" s="55"/>
      <c r="R7" s="14"/>
      <c r="T7" s="14"/>
      <c r="V7" s="14"/>
      <c r="AE7" s="14"/>
      <c r="AN7" s="14"/>
      <c r="AW7" s="14"/>
    </row>
    <row r="8" spans="1:49" s="9" customFormat="1" ht="24" customHeight="1" thickBot="1" x14ac:dyDescent="0.25">
      <c r="A8" s="1062" t="s">
        <v>321</v>
      </c>
      <c r="B8" s="1063"/>
      <c r="C8" s="1228"/>
      <c r="D8" s="1063"/>
      <c r="E8" s="1064"/>
      <c r="F8" s="1024" t="s">
        <v>322</v>
      </c>
      <c r="G8" s="1025"/>
      <c r="H8" s="1026"/>
      <c r="I8" s="1027"/>
      <c r="J8" s="1092" t="s">
        <v>323</v>
      </c>
      <c r="K8" s="1093"/>
      <c r="L8" s="1094"/>
      <c r="M8" s="1095"/>
      <c r="N8" s="1095"/>
      <c r="O8" s="1094"/>
      <c r="P8" s="1094"/>
      <c r="Q8" s="1094"/>
      <c r="R8" s="1094"/>
      <c r="S8" s="1094"/>
      <c r="T8" s="1094"/>
      <c r="U8" s="1094"/>
      <c r="V8" s="1094"/>
      <c r="W8" s="1094"/>
      <c r="X8" s="1094"/>
      <c r="Y8" s="1094"/>
      <c r="Z8" s="1094"/>
      <c r="AA8" s="1094"/>
      <c r="AB8" s="1094"/>
      <c r="AC8" s="1094"/>
      <c r="AD8" s="1094"/>
      <c r="AE8" s="1094"/>
      <c r="AF8" s="1094"/>
      <c r="AG8" s="1094"/>
      <c r="AH8" s="1094"/>
      <c r="AI8" s="1094"/>
      <c r="AJ8" s="1208"/>
    </row>
    <row r="9" spans="1:49" ht="12.75" customHeight="1" x14ac:dyDescent="0.2">
      <c r="A9" s="1573" t="s">
        <v>324</v>
      </c>
      <c r="B9" s="1551" t="s">
        <v>353</v>
      </c>
      <c r="C9" s="1574" t="s">
        <v>325</v>
      </c>
      <c r="D9" s="1574" t="s">
        <v>81</v>
      </c>
      <c r="E9" s="1575" t="s">
        <v>82</v>
      </c>
      <c r="F9" s="1576" t="s">
        <v>190</v>
      </c>
      <c r="G9" s="1577" t="s">
        <v>187</v>
      </c>
      <c r="H9" s="1577" t="s">
        <v>189</v>
      </c>
      <c r="I9" s="1578" t="s">
        <v>188</v>
      </c>
      <c r="J9" s="1152" t="s">
        <v>326</v>
      </c>
      <c r="K9" s="979" t="s">
        <v>326</v>
      </c>
      <c r="L9" s="980"/>
      <c r="M9" s="980"/>
      <c r="N9" s="981" t="s">
        <v>54</v>
      </c>
      <c r="O9" s="982" t="s">
        <v>327</v>
      </c>
      <c r="P9" s="980"/>
      <c r="Q9" s="980"/>
      <c r="R9" s="979" t="s">
        <v>328</v>
      </c>
      <c r="S9" s="982" t="s">
        <v>329</v>
      </c>
      <c r="T9" s="981"/>
      <c r="U9" s="981"/>
      <c r="V9" s="983" t="s">
        <v>91</v>
      </c>
      <c r="W9" s="984" t="s">
        <v>91</v>
      </c>
      <c r="X9" s="985"/>
      <c r="Y9" s="985"/>
      <c r="Z9" s="983" t="s">
        <v>92</v>
      </c>
      <c r="AA9" s="985"/>
      <c r="AB9" s="985"/>
      <c r="AC9" s="985"/>
      <c r="AD9" s="985"/>
      <c r="AE9" s="984" t="s">
        <v>92</v>
      </c>
      <c r="AF9" s="985"/>
      <c r="AG9" s="985"/>
      <c r="AH9" s="986"/>
      <c r="AI9" s="987"/>
      <c r="AJ9" s="988" t="s">
        <v>92</v>
      </c>
    </row>
    <row r="10" spans="1:49" ht="25.5" customHeight="1" x14ac:dyDescent="0.2">
      <c r="A10" s="1552"/>
      <c r="B10" s="1552"/>
      <c r="C10" s="1550"/>
      <c r="D10" s="1550"/>
      <c r="E10" s="1538"/>
      <c r="F10" s="1540"/>
      <c r="G10" s="1543"/>
      <c r="H10" s="1543"/>
      <c r="I10" s="1545"/>
      <c r="J10" s="1099" t="s">
        <v>330</v>
      </c>
      <c r="K10" s="989" t="s">
        <v>53</v>
      </c>
      <c r="L10" s="990"/>
      <c r="M10" s="990"/>
      <c r="N10" s="989" t="s">
        <v>330</v>
      </c>
      <c r="O10" s="989" t="s">
        <v>53</v>
      </c>
      <c r="P10" s="990"/>
      <c r="Q10" s="990"/>
      <c r="R10" s="989" t="s">
        <v>330</v>
      </c>
      <c r="S10" s="989" t="s">
        <v>53</v>
      </c>
      <c r="T10" s="989"/>
      <c r="U10" s="989"/>
      <c r="V10" s="989" t="s">
        <v>330</v>
      </c>
      <c r="W10" s="989" t="s">
        <v>53</v>
      </c>
      <c r="X10" s="991"/>
      <c r="Y10" s="991"/>
      <c r="Z10" s="989" t="s">
        <v>330</v>
      </c>
      <c r="AA10" s="1264" t="s">
        <v>83</v>
      </c>
      <c r="AB10" s="1264" t="s">
        <v>84</v>
      </c>
      <c r="AC10" s="1264" t="s">
        <v>85</v>
      </c>
      <c r="AD10" s="1264" t="s">
        <v>86</v>
      </c>
      <c r="AE10" s="989" t="s">
        <v>53</v>
      </c>
      <c r="AF10" s="991"/>
      <c r="AG10" s="991"/>
      <c r="AH10" s="992" t="s">
        <v>192</v>
      </c>
      <c r="AI10" s="992" t="s">
        <v>192</v>
      </c>
      <c r="AJ10" s="993"/>
    </row>
    <row r="11" spans="1:49" ht="51" x14ac:dyDescent="0.2">
      <c r="A11" s="1552"/>
      <c r="B11" s="1552"/>
      <c r="C11" s="1550"/>
      <c r="D11" s="1550"/>
      <c r="E11" s="1538"/>
      <c r="F11" s="1540"/>
      <c r="G11" s="1543"/>
      <c r="H11" s="1543"/>
      <c r="I11" s="1545"/>
      <c r="J11" s="1099" t="s">
        <v>75</v>
      </c>
      <c r="K11" s="989" t="s">
        <v>75</v>
      </c>
      <c r="L11" s="990" t="s">
        <v>23</v>
      </c>
      <c r="M11" s="990" t="s">
        <v>24</v>
      </c>
      <c r="N11" s="989" t="s">
        <v>193</v>
      </c>
      <c r="O11" s="989" t="s">
        <v>75</v>
      </c>
      <c r="P11" s="990" t="s">
        <v>23</v>
      </c>
      <c r="Q11" s="990" t="s">
        <v>24</v>
      </c>
      <c r="R11" s="989" t="s">
        <v>193</v>
      </c>
      <c r="S11" s="989" t="s">
        <v>75</v>
      </c>
      <c r="T11" s="994" t="s">
        <v>23</v>
      </c>
      <c r="U11" s="994" t="s">
        <v>24</v>
      </c>
      <c r="V11" s="989" t="s">
        <v>193</v>
      </c>
      <c r="W11" s="989" t="s">
        <v>75</v>
      </c>
      <c r="X11" s="994" t="s">
        <v>23</v>
      </c>
      <c r="Y11" s="994" t="s">
        <v>24</v>
      </c>
      <c r="Z11" s="989" t="s">
        <v>193</v>
      </c>
      <c r="AA11" s="1268" t="str">
        <f>+' Original Budget Template'!H11</f>
        <v>July to Sept</v>
      </c>
      <c r="AB11" s="1268" t="str">
        <f>+' Original Budget Template'!M11</f>
        <v>Expenditure % complete</v>
      </c>
      <c r="AC11" s="1268" t="str">
        <f>+' Original Budget Template'!N11</f>
        <v>July to Sept</v>
      </c>
      <c r="AD11" s="1268" t="str">
        <f>+' Original Budget Template'!O11</f>
        <v>Oct to Dec</v>
      </c>
      <c r="AE11" s="1271" t="s">
        <v>75</v>
      </c>
      <c r="AF11" s="994" t="s">
        <v>23</v>
      </c>
      <c r="AG11" s="994" t="s">
        <v>24</v>
      </c>
      <c r="AH11" s="995" t="s">
        <v>26</v>
      </c>
      <c r="AI11" s="995" t="s">
        <v>27</v>
      </c>
      <c r="AJ11" s="993" t="s">
        <v>331</v>
      </c>
    </row>
    <row r="12" spans="1:49" ht="14.25" x14ac:dyDescent="0.2">
      <c r="A12" s="885" t="s">
        <v>264</v>
      </c>
      <c r="B12" s="1290"/>
      <c r="C12" s="582" t="s">
        <v>265</v>
      </c>
      <c r="D12" s="6"/>
      <c r="E12" s="1065"/>
      <c r="F12" s="1028"/>
      <c r="G12" s="28"/>
      <c r="H12" s="28"/>
      <c r="I12" s="1029"/>
      <c r="J12" s="1102"/>
      <c r="K12" s="25"/>
      <c r="L12" s="76"/>
      <c r="M12" s="76"/>
      <c r="N12" s="25"/>
      <c r="O12" s="15"/>
      <c r="P12" s="76"/>
      <c r="Q12" s="76"/>
      <c r="R12" s="25"/>
      <c r="S12" s="15"/>
      <c r="T12" s="76"/>
      <c r="U12" s="76"/>
      <c r="V12" s="25"/>
      <c r="W12" s="15"/>
      <c r="X12" s="76"/>
      <c r="Y12" s="76"/>
      <c r="Z12" s="25"/>
      <c r="AA12" s="1265"/>
      <c r="AB12" s="1265"/>
      <c r="AC12" s="1265"/>
      <c r="AD12" s="1265"/>
      <c r="AE12" s="25"/>
      <c r="AF12" s="76"/>
      <c r="AG12" s="76"/>
      <c r="AH12" s="480"/>
      <c r="AI12" s="480"/>
      <c r="AJ12" s="908"/>
    </row>
    <row r="13" spans="1:49" s="475" customFormat="1" x14ac:dyDescent="0.2">
      <c r="A13" s="909">
        <f>' Original Budget Template'!A13</f>
        <v>1</v>
      </c>
      <c r="B13" s="1311">
        <f>' Original Budget Template'!B13</f>
        <v>2</v>
      </c>
      <c r="C13" s="409" t="str">
        <f>' Original Budget Template'!C13</f>
        <v>Description (Output 1)</v>
      </c>
      <c r="D13" s="410">
        <f>' Original Budget Template'!D13</f>
        <v>0</v>
      </c>
      <c r="E13" s="1066">
        <f>' Original Budget Template'!E13</f>
        <v>0</v>
      </c>
      <c r="F13" s="1030">
        <f>SUM(F14:F19)</f>
        <v>0</v>
      </c>
      <c r="G13" s="464">
        <f>SUM(K13,O13,S13,W13,AE13)</f>
        <v>0</v>
      </c>
      <c r="H13" s="464">
        <f>' Original Budget Template'!G13</f>
        <v>0</v>
      </c>
      <c r="I13" s="1031">
        <f>SUM(I14:I19)</f>
        <v>0</v>
      </c>
      <c r="J13" s="1030">
        <f>+' Original Budget Template'!L13</f>
        <v>0</v>
      </c>
      <c r="K13" s="464">
        <f>SUM(K15:K19)</f>
        <v>0</v>
      </c>
      <c r="L13" s="465">
        <f>+K13-J13</f>
        <v>0</v>
      </c>
      <c r="M13" s="457">
        <f>IF(ISERROR(L13/J13),0,L13/J13)</f>
        <v>0</v>
      </c>
      <c r="N13" s="676">
        <f>SUM(N15:N18)</f>
        <v>0</v>
      </c>
      <c r="O13" s="354">
        <f>SUM(O15:O18)</f>
        <v>0</v>
      </c>
      <c r="P13" s="465">
        <f>+O13-N13</f>
        <v>0</v>
      </c>
      <c r="Q13" s="457">
        <f>IF(ISERROR(P13/N13),0,P13/N13)</f>
        <v>0</v>
      </c>
      <c r="R13" s="676">
        <f>SUM(R15:R18)</f>
        <v>0</v>
      </c>
      <c r="S13" s="354">
        <f>SUM(S15:S18)</f>
        <v>0</v>
      </c>
      <c r="T13" s="465">
        <f>+S13-R13</f>
        <v>0</v>
      </c>
      <c r="U13" s="457">
        <f>IF(ISERROR(T13/R13),0,T13/R13)</f>
        <v>0</v>
      </c>
      <c r="V13" s="676">
        <f>SUM(V15:V18)</f>
        <v>0</v>
      </c>
      <c r="W13" s="354">
        <f>SUM(W15:W18)</f>
        <v>0</v>
      </c>
      <c r="X13" s="465">
        <f>+W13-V13</f>
        <v>0</v>
      </c>
      <c r="Y13" s="457">
        <f>IF(ISERROR(X13/V13),0,X13/V13)</f>
        <v>0</v>
      </c>
      <c r="Z13" s="676">
        <f>SUM(Z15:Z18)</f>
        <v>0</v>
      </c>
      <c r="AA13" s="1030">
        <f>SUM(AA15:AA19)</f>
        <v>0</v>
      </c>
      <c r="AB13" s="1030">
        <f>SUM(AB15:AB19)</f>
        <v>0</v>
      </c>
      <c r="AC13" s="1030">
        <f>SUM(AC15:AC19)</f>
        <v>0</v>
      </c>
      <c r="AD13" s="1030">
        <f>SUM(AD15:AD19)</f>
        <v>0</v>
      </c>
      <c r="AE13" s="1030">
        <f>SUM(AE15:AE19)</f>
        <v>0</v>
      </c>
      <c r="AF13" s="465">
        <f>+AE13-Z13</f>
        <v>0</v>
      </c>
      <c r="AG13" s="457">
        <f>IF(ISERROR(AF13/Z13),0,AF13/Z13)</f>
        <v>0</v>
      </c>
      <c r="AH13" s="472">
        <f>IF(ISERROR((+$Z13+$V13+$R13+$N13+$J13)/$F13),0,(+$Z13+$V13+$R13+$N13+$J13)/$F13)</f>
        <v>0</v>
      </c>
      <c r="AI13" s="472">
        <f>IF(ISERROR(($AE13+$W13+$S13+$O13+$K13)/$G13),0,($AE13+$W13+$S13+$O13+$K13)/$G13)</f>
        <v>0</v>
      </c>
      <c r="AJ13" s="910"/>
    </row>
    <row r="14" spans="1:49" ht="38.25" x14ac:dyDescent="0.2">
      <c r="A14" s="911"/>
      <c r="B14" s="1312"/>
      <c r="C14" s="188" t="str">
        <f>' Original Budget Template'!C14</f>
        <v>Under each sub-output, provide a detailed description of what resources will be used to deliver the outputs:</v>
      </c>
      <c r="D14" s="65"/>
      <c r="E14" s="1067"/>
      <c r="F14" s="1032"/>
      <c r="G14" s="436"/>
      <c r="H14" s="436"/>
      <c r="I14" s="1033"/>
      <c r="J14" s="1032"/>
      <c r="K14" s="437"/>
      <c r="L14" s="438"/>
      <c r="M14" s="458"/>
      <c r="N14" s="683"/>
      <c r="O14" s="27"/>
      <c r="P14" s="438"/>
      <c r="Q14" s="458"/>
      <c r="R14" s="683"/>
      <c r="S14" s="27"/>
      <c r="T14" s="438"/>
      <c r="U14" s="458"/>
      <c r="V14" s="683"/>
      <c r="W14" s="27"/>
      <c r="X14" s="438"/>
      <c r="Y14" s="458"/>
      <c r="Z14" s="683"/>
      <c r="AA14" s="437"/>
      <c r="AB14" s="437"/>
      <c r="AC14" s="437"/>
      <c r="AD14" s="437"/>
      <c r="AE14" s="1032"/>
      <c r="AF14" s="438"/>
      <c r="AG14" s="458"/>
      <c r="AH14" s="469"/>
      <c r="AI14" s="469"/>
      <c r="AJ14" s="912"/>
    </row>
    <row r="15" spans="1:49" x14ac:dyDescent="0.2">
      <c r="A15" s="913">
        <f>' Original Budget Template'!A15</f>
        <v>1.1000000000000001</v>
      </c>
      <c r="B15" s="4"/>
      <c r="C15" s="11" t="str">
        <f>' Original Budget Template'!C15</f>
        <v>Description - suboutputs/tasks/expense type</v>
      </c>
      <c r="D15" s="22"/>
      <c r="E15" s="1068"/>
      <c r="F15" s="1034">
        <f>+' Original Budget Template'!F15</f>
        <v>0</v>
      </c>
      <c r="G15" s="439">
        <f>SUM(K15,O15,S15,W15,AE15)</f>
        <v>0</v>
      </c>
      <c r="H15" s="439">
        <f>' Original Budget Template'!G15</f>
        <v>0</v>
      </c>
      <c r="I15" s="1035">
        <f>IF(ISERROR(IF($B$13=1,G15/$AA$3,G15/$AA$5)),0,(IF($B$13=1,G15/$AA$3,G15/$AA$5)))</f>
        <v>0</v>
      </c>
      <c r="J15" s="1034">
        <f>+' Original Budget Template'!L15</f>
        <v>0</v>
      </c>
      <c r="K15" s="536">
        <f>+'Progress Report - Yr 1 &amp; 9 mth'!O15</f>
        <v>0</v>
      </c>
      <c r="L15" s="441">
        <f t="shared" ref="L15:L39" si="0">+K15-J15</f>
        <v>0</v>
      </c>
      <c r="M15" s="459">
        <f>IF(ISERROR(L15/J15),0,L15/J15)</f>
        <v>0</v>
      </c>
      <c r="N15" s="684">
        <f>+'Progress Financial Report -Yr 2'!N15</f>
        <v>0</v>
      </c>
      <c r="O15" s="174">
        <f>+'Progress Financial Report -Yr 2'!S15</f>
        <v>0</v>
      </c>
      <c r="P15" s="441">
        <f>+O15-N15</f>
        <v>0</v>
      </c>
      <c r="Q15" s="459">
        <f>IF(ISERROR(P15/N15),0,P15/N15)</f>
        <v>0</v>
      </c>
      <c r="R15" s="684">
        <f>+'Progress Financial Report -Yr 3'!R15</f>
        <v>0</v>
      </c>
      <c r="S15" s="174">
        <f>+'Progress Financial Report -Yr 3'!W15</f>
        <v>0</v>
      </c>
      <c r="T15" s="441">
        <f>+S15-R15</f>
        <v>0</v>
      </c>
      <c r="U15" s="459">
        <f>IF(ISERROR(T15/R15),0,T15/R15)</f>
        <v>0</v>
      </c>
      <c r="V15" s="684">
        <f>+'Progress Financial Report -Yr 4'!V15</f>
        <v>0</v>
      </c>
      <c r="W15" s="174">
        <f>+'Progress Financial Report -Yr 4'!AA15</f>
        <v>0</v>
      </c>
      <c r="X15" s="441">
        <f>+W15-V15</f>
        <v>0</v>
      </c>
      <c r="Y15" s="459">
        <f>IF(ISERROR(X15/V15),0,X15/V15)</f>
        <v>0</v>
      </c>
      <c r="Z15" s="684">
        <f>+'Progress Financial Report -Yr 4'!AM15</f>
        <v>0</v>
      </c>
      <c r="AA15" s="440"/>
      <c r="AB15" s="440"/>
      <c r="AC15" s="440"/>
      <c r="AD15" s="440"/>
      <c r="AE15" s="1034">
        <f>SUM(AA15:AD15)</f>
        <v>0</v>
      </c>
      <c r="AF15" s="441">
        <f>+AE15-Z15</f>
        <v>0</v>
      </c>
      <c r="AG15" s="459">
        <f>IF(ISERROR(AF15/Z15),0,AF15/Z15)</f>
        <v>0</v>
      </c>
      <c r="AH15" s="469"/>
      <c r="AI15" s="469"/>
      <c r="AJ15" s="914"/>
    </row>
    <row r="16" spans="1:49" x14ac:dyDescent="0.2">
      <c r="A16" s="913">
        <f>' Original Budget Template'!A16</f>
        <v>1.2</v>
      </c>
      <c r="B16" s="4"/>
      <c r="C16" s="11" t="str">
        <f>' Original Budget Template'!C16</f>
        <v>Description - suboutputs/tasks/expense type</v>
      </c>
      <c r="D16" s="22"/>
      <c r="E16" s="1068"/>
      <c r="F16" s="1034">
        <f>+' Original Budget Template'!F16</f>
        <v>0</v>
      </c>
      <c r="G16" s="439">
        <f>SUM(K16,O16,S16,W16,AE16)</f>
        <v>0</v>
      </c>
      <c r="H16" s="439">
        <f>' Original Budget Template'!G16</f>
        <v>0</v>
      </c>
      <c r="I16" s="1035">
        <f>IF(ISERROR(IF($B$13=1,G16/$AA$3,G16/$AA$5)),0,(IF($B$13=1,G16/$AA$3,G16/$AA$5)))</f>
        <v>0</v>
      </c>
      <c r="J16" s="1034">
        <f>+' Original Budget Template'!L16</f>
        <v>0</v>
      </c>
      <c r="K16" s="536">
        <f>+'Progress Report - Yr 1 &amp; 9 mth'!O16</f>
        <v>0</v>
      </c>
      <c r="L16" s="441">
        <f t="shared" si="0"/>
        <v>0</v>
      </c>
      <c r="M16" s="459">
        <f>IF(ISERROR(L16/J16),0,L16/J16)</f>
        <v>0</v>
      </c>
      <c r="N16" s="684">
        <f>+'Progress Financial Report -Yr 2'!N16</f>
        <v>0</v>
      </c>
      <c r="O16" s="174">
        <f>+'Progress Financial Report -Yr 2'!S16</f>
        <v>0</v>
      </c>
      <c r="P16" s="441">
        <f>+O16-N16</f>
        <v>0</v>
      </c>
      <c r="Q16" s="459">
        <f>IF(ISERROR(P16/N16),0,P16/N16)</f>
        <v>0</v>
      </c>
      <c r="R16" s="684">
        <f>+'Progress Financial Report -Yr 3'!R16</f>
        <v>0</v>
      </c>
      <c r="S16" s="174">
        <f>+'Progress Financial Report -Yr 3'!W16</f>
        <v>0</v>
      </c>
      <c r="T16" s="441">
        <f>+S16-R16</f>
        <v>0</v>
      </c>
      <c r="U16" s="459">
        <f>IF(ISERROR(T16/R16),0,T16/R16)</f>
        <v>0</v>
      </c>
      <c r="V16" s="684">
        <f>+'Progress Financial Report -Yr 4'!V16</f>
        <v>0</v>
      </c>
      <c r="W16" s="174">
        <f>+'Progress Financial Report -Yr 4'!AA16</f>
        <v>0</v>
      </c>
      <c r="X16" s="441">
        <f>+W16-V16</f>
        <v>0</v>
      </c>
      <c r="Y16" s="459">
        <f>IF(ISERROR(X16/V16),0,X16/V16)</f>
        <v>0</v>
      </c>
      <c r="Z16" s="684">
        <f>+'Progress Financial Report -Yr 4'!AM16</f>
        <v>0</v>
      </c>
      <c r="AA16" s="440"/>
      <c r="AB16" s="440"/>
      <c r="AC16" s="440"/>
      <c r="AD16" s="440"/>
      <c r="AE16" s="1034">
        <f>SUM(AA16:AD16)</f>
        <v>0</v>
      </c>
      <c r="AF16" s="441">
        <f>+AE16-Z16</f>
        <v>0</v>
      </c>
      <c r="AG16" s="459">
        <f>IF(ISERROR(AF16/Z16),0,AF16/Z16)</f>
        <v>0</v>
      </c>
      <c r="AH16" s="469"/>
      <c r="AI16" s="469"/>
      <c r="AJ16" s="914"/>
    </row>
    <row r="17" spans="1:36" x14ac:dyDescent="0.2">
      <c r="A17" s="913">
        <f>' Original Budget Template'!A17</f>
        <v>1.3</v>
      </c>
      <c r="B17" s="4"/>
      <c r="C17" s="11" t="str">
        <f>' Original Budget Template'!C17</f>
        <v>Description - suboutputs/tasks/expense type</v>
      </c>
      <c r="D17" s="22"/>
      <c r="E17" s="1068"/>
      <c r="F17" s="1034">
        <f>+' Original Budget Template'!F17</f>
        <v>0</v>
      </c>
      <c r="G17" s="439">
        <f>SUM(K17,O17,S17,W17,AE17)</f>
        <v>0</v>
      </c>
      <c r="H17" s="439">
        <f>' Original Budget Template'!G17</f>
        <v>0</v>
      </c>
      <c r="I17" s="1035">
        <f>IF(ISERROR(IF($B$13=1,G17/$AA$3,G17/$AA$5)),0,(IF($B$13=1,G17/$AA$3,G17/$AA$5)))</f>
        <v>0</v>
      </c>
      <c r="J17" s="1034">
        <f>+' Original Budget Template'!L17</f>
        <v>0</v>
      </c>
      <c r="K17" s="536">
        <f>+'Progress Report - Yr 1 &amp; 9 mth'!O17</f>
        <v>0</v>
      </c>
      <c r="L17" s="441">
        <f t="shared" si="0"/>
        <v>0</v>
      </c>
      <c r="M17" s="459">
        <f>IF(ISERROR(L17/J17),0,L17/J17)</f>
        <v>0</v>
      </c>
      <c r="N17" s="684">
        <f>+'Progress Financial Report -Yr 2'!N17</f>
        <v>0</v>
      </c>
      <c r="O17" s="174">
        <f>+'Progress Financial Report -Yr 2'!S17</f>
        <v>0</v>
      </c>
      <c r="P17" s="441">
        <f>+O17-N17</f>
        <v>0</v>
      </c>
      <c r="Q17" s="459">
        <f>IF(ISERROR(P17/N17),0,P17/N17)</f>
        <v>0</v>
      </c>
      <c r="R17" s="684">
        <f>+'Progress Financial Report -Yr 3'!R17</f>
        <v>0</v>
      </c>
      <c r="S17" s="174">
        <f>+'Progress Financial Report -Yr 3'!W17</f>
        <v>0</v>
      </c>
      <c r="T17" s="441">
        <f>+S17-R17</f>
        <v>0</v>
      </c>
      <c r="U17" s="459">
        <f>IF(ISERROR(T17/R17),0,T17/R17)</f>
        <v>0</v>
      </c>
      <c r="V17" s="684">
        <f>+'Progress Financial Report -Yr 4'!V17</f>
        <v>0</v>
      </c>
      <c r="W17" s="174">
        <f>+'Progress Financial Report -Yr 4'!AA17</f>
        <v>0</v>
      </c>
      <c r="X17" s="441">
        <f>+W17-V17</f>
        <v>0</v>
      </c>
      <c r="Y17" s="459">
        <f>IF(ISERROR(X17/V17),0,X17/V17)</f>
        <v>0</v>
      </c>
      <c r="Z17" s="684">
        <f>+'Progress Financial Report -Yr 4'!AM17</f>
        <v>0</v>
      </c>
      <c r="AA17" s="440"/>
      <c r="AB17" s="440"/>
      <c r="AC17" s="440"/>
      <c r="AD17" s="440"/>
      <c r="AE17" s="1034">
        <f>SUM(AA17:AD17)</f>
        <v>0</v>
      </c>
      <c r="AF17" s="441">
        <f>+AE17-Z17</f>
        <v>0</v>
      </c>
      <c r="AG17" s="459">
        <f>IF(ISERROR(AF17/Z17),0,AF17/Z17)</f>
        <v>0</v>
      </c>
      <c r="AH17" s="469"/>
      <c r="AI17" s="469"/>
      <c r="AJ17" s="914"/>
    </row>
    <row r="18" spans="1:36" x14ac:dyDescent="0.2">
      <c r="A18" s="913">
        <f>' Original Budget Template'!A18</f>
        <v>1.4</v>
      </c>
      <c r="B18" s="4"/>
      <c r="C18" s="11" t="str">
        <f>' Original Budget Template'!C18</f>
        <v>Description - suboutputs/tasks/expense type</v>
      </c>
      <c r="D18" s="22"/>
      <c r="E18" s="1068"/>
      <c r="F18" s="1034">
        <f>+' Original Budget Template'!F18</f>
        <v>0</v>
      </c>
      <c r="G18" s="439">
        <f>SUM(K18,O18,S18,W18,AE18)</f>
        <v>0</v>
      </c>
      <c r="H18" s="439">
        <f>' Original Budget Template'!G18</f>
        <v>0</v>
      </c>
      <c r="I18" s="1035">
        <f>IF(ISERROR(IF($B$13=1,G18/$AA$3,G18/$AA$5)),0,(IF($B$13=1,G18/$AA$3,G18/$AA$5)))</f>
        <v>0</v>
      </c>
      <c r="J18" s="1034">
        <f>+' Original Budget Template'!L18</f>
        <v>0</v>
      </c>
      <c r="K18" s="536">
        <f>+'Progress Report - Yr 1 &amp; 9 mth'!O18</f>
        <v>0</v>
      </c>
      <c r="L18" s="441">
        <f t="shared" si="0"/>
        <v>0</v>
      </c>
      <c r="M18" s="459">
        <f>IF(ISERROR(L18/J18),0,L18/J18)</f>
        <v>0</v>
      </c>
      <c r="N18" s="684">
        <f>+'Progress Financial Report -Yr 2'!N18</f>
        <v>0</v>
      </c>
      <c r="O18" s="174">
        <f>+'Progress Financial Report -Yr 2'!S18</f>
        <v>0</v>
      </c>
      <c r="P18" s="441">
        <f>+O18-N18</f>
        <v>0</v>
      </c>
      <c r="Q18" s="459">
        <f>IF(ISERROR(P18/N18),0,P18/N18)</f>
        <v>0</v>
      </c>
      <c r="R18" s="684">
        <f>+'Progress Financial Report -Yr 3'!R18</f>
        <v>0</v>
      </c>
      <c r="S18" s="174">
        <f>+'Progress Financial Report -Yr 3'!W18</f>
        <v>0</v>
      </c>
      <c r="T18" s="441">
        <f>+S18-R18</f>
        <v>0</v>
      </c>
      <c r="U18" s="459">
        <f>IF(ISERROR(T18/R18),0,T18/R18)</f>
        <v>0</v>
      </c>
      <c r="V18" s="684">
        <f>+'Progress Financial Report -Yr 4'!V18</f>
        <v>0</v>
      </c>
      <c r="W18" s="174">
        <f>+'Progress Financial Report -Yr 4'!AA18</f>
        <v>0</v>
      </c>
      <c r="X18" s="441">
        <f>+W18-V18</f>
        <v>0</v>
      </c>
      <c r="Y18" s="459">
        <f>IF(ISERROR(X18/V18),0,X18/V18)</f>
        <v>0</v>
      </c>
      <c r="Z18" s="684">
        <f>+'Progress Financial Report -Yr 4'!AM18</f>
        <v>0</v>
      </c>
      <c r="AA18" s="440"/>
      <c r="AB18" s="440"/>
      <c r="AC18" s="440"/>
      <c r="AD18" s="440"/>
      <c r="AE18" s="1034">
        <f>SUM(AA18:AD18)</f>
        <v>0</v>
      </c>
      <c r="AF18" s="441">
        <f>+AE18-Z18</f>
        <v>0</v>
      </c>
      <c r="AG18" s="459">
        <f>IF(ISERROR(AF18/Z18),0,AF18/Z18)</f>
        <v>0</v>
      </c>
      <c r="AH18" s="469"/>
      <c r="AI18" s="469"/>
      <c r="AJ18" s="914"/>
    </row>
    <row r="19" spans="1:36" ht="5.25" customHeight="1" x14ac:dyDescent="0.2">
      <c r="A19" s="915"/>
      <c r="B19" s="64"/>
      <c r="C19" s="66"/>
      <c r="D19" s="22"/>
      <c r="E19" s="1068"/>
      <c r="F19" s="1036"/>
      <c r="G19" s="442"/>
      <c r="H19" s="442"/>
      <c r="I19" s="1037"/>
      <c r="J19" s="1106"/>
      <c r="K19" s="443"/>
      <c r="L19" s="441" t="s">
        <v>62</v>
      </c>
      <c r="M19" s="458" t="s">
        <v>62</v>
      </c>
      <c r="N19" s="685"/>
      <c r="O19" s="26"/>
      <c r="P19" s="441" t="s">
        <v>62</v>
      </c>
      <c r="Q19" s="458" t="s">
        <v>62</v>
      </c>
      <c r="R19" s="685"/>
      <c r="S19" s="26"/>
      <c r="T19" s="441" t="s">
        <v>62</v>
      </c>
      <c r="U19" s="458" t="s">
        <v>62</v>
      </c>
      <c r="V19" s="685"/>
      <c r="W19" s="26"/>
      <c r="X19" s="441" t="s">
        <v>62</v>
      </c>
      <c r="Y19" s="458" t="s">
        <v>62</v>
      </c>
      <c r="Z19" s="685"/>
      <c r="AA19" s="443"/>
      <c r="AB19" s="443"/>
      <c r="AC19" s="443"/>
      <c r="AD19" s="443"/>
      <c r="AE19" s="1106"/>
      <c r="AF19" s="441" t="s">
        <v>62</v>
      </c>
      <c r="AG19" s="458" t="s">
        <v>62</v>
      </c>
      <c r="AH19" s="469"/>
      <c r="AI19" s="469"/>
      <c r="AJ19" s="916"/>
    </row>
    <row r="20" spans="1:36" s="285" customFormat="1" x14ac:dyDescent="0.2">
      <c r="A20" s="917">
        <f>' Original Budget Template'!A20</f>
        <v>2</v>
      </c>
      <c r="B20" s="1311">
        <f>' Original Budget Template'!B20</f>
        <v>1</v>
      </c>
      <c r="C20" s="416" t="str">
        <f>' Original Budget Template'!C20</f>
        <v>Description (Output 2)</v>
      </c>
      <c r="D20" s="417">
        <f>' Original Budget Template'!D20</f>
        <v>0</v>
      </c>
      <c r="E20" s="1069">
        <f>' Original Budget Template'!E20</f>
        <v>0</v>
      </c>
      <c r="F20" s="1030">
        <f>SUM(F21:F26)</f>
        <v>0</v>
      </c>
      <c r="G20" s="434">
        <f>SUM(K20,O20,S20,W20,AE20)</f>
        <v>0</v>
      </c>
      <c r="H20" s="434">
        <f>' Original Budget Template'!G20</f>
        <v>0</v>
      </c>
      <c r="I20" s="1031">
        <f>SUM(I21:I26)</f>
        <v>0</v>
      </c>
      <c r="J20" s="1038">
        <f>+' Original Budget Template'!L20</f>
        <v>0</v>
      </c>
      <c r="K20" s="434">
        <f>SUM(K22:K26)</f>
        <v>0</v>
      </c>
      <c r="L20" s="435">
        <f>+K20-J20</f>
        <v>0</v>
      </c>
      <c r="M20" s="457">
        <f>IF(ISERROR(L20/J20),0,L20/J20)</f>
        <v>0</v>
      </c>
      <c r="N20" s="686">
        <f>SUM(N22:N25)</f>
        <v>0</v>
      </c>
      <c r="O20" s="384">
        <f>SUM(O22:O25)</f>
        <v>0</v>
      </c>
      <c r="P20" s="435">
        <f>+O20-N20</f>
        <v>0</v>
      </c>
      <c r="Q20" s="457">
        <f>IF(ISERROR(P20/N20),0,P20/N20)</f>
        <v>0</v>
      </c>
      <c r="R20" s="686">
        <f>SUM(R22:R25)</f>
        <v>0</v>
      </c>
      <c r="S20" s="384">
        <f>SUM(S22:S25)</f>
        <v>0</v>
      </c>
      <c r="T20" s="435">
        <f>+S20-R20</f>
        <v>0</v>
      </c>
      <c r="U20" s="457">
        <f>IF(ISERROR(T20/R20),0,T20/R20)</f>
        <v>0</v>
      </c>
      <c r="V20" s="686">
        <f>SUM(V22:V25)</f>
        <v>0</v>
      </c>
      <c r="W20" s="384">
        <f>SUM(W22:W25)</f>
        <v>0</v>
      </c>
      <c r="X20" s="435">
        <f>+W20-V20</f>
        <v>0</v>
      </c>
      <c r="Y20" s="457">
        <f>IF(ISERROR(X20/V20),0,X20/V20)</f>
        <v>0</v>
      </c>
      <c r="Z20" s="686">
        <f>SUM(Z22:Z25)</f>
        <v>0</v>
      </c>
      <c r="AA20" s="1030">
        <f>SUM(AA22:AA26)</f>
        <v>0</v>
      </c>
      <c r="AB20" s="1030">
        <f>SUM(AB22:AB26)</f>
        <v>0</v>
      </c>
      <c r="AC20" s="1030">
        <f>SUM(AC22:AC26)</f>
        <v>0</v>
      </c>
      <c r="AD20" s="1030">
        <f>SUM(AD22:AD26)</f>
        <v>0</v>
      </c>
      <c r="AE20" s="1030">
        <f>SUM(AE22:AE26)</f>
        <v>0</v>
      </c>
      <c r="AF20" s="435">
        <f>+AE20-Z20</f>
        <v>0</v>
      </c>
      <c r="AG20" s="457">
        <f>IF(ISERROR(AF20/Z20),0,AF20/Z20)</f>
        <v>0</v>
      </c>
      <c r="AH20" s="472">
        <f>IF(ISERROR((+$Z20+$V20+$R20+$N20+$J20)/$F20),0,(+$Z20+$V20+$R20+$N20+$J20)/$F20)</f>
        <v>0</v>
      </c>
      <c r="AI20" s="472">
        <f>IF(ISERROR(($AE20+$W20+$S20+$O20+$K20)/$G20),0,($AE20+$W20+$S20+$O20+$K20)/$G20)</f>
        <v>0</v>
      </c>
      <c r="AJ20" s="918"/>
    </row>
    <row r="21" spans="1:36" ht="38.25" x14ac:dyDescent="0.2">
      <c r="A21" s="911"/>
      <c r="B21" s="1312"/>
      <c r="C21" s="188" t="str">
        <f>' Original Budget Template'!C21</f>
        <v>Under each sub-output, provide a detailed description of what resources will be used to deliver the outputs:</v>
      </c>
      <c r="D21" s="65"/>
      <c r="E21" s="1067"/>
      <c r="F21" s="1032"/>
      <c r="G21" s="436"/>
      <c r="H21" s="436"/>
      <c r="I21" s="1033"/>
      <c r="J21" s="1032"/>
      <c r="K21" s="437"/>
      <c r="L21" s="441"/>
      <c r="M21" s="458"/>
      <c r="N21" s="683"/>
      <c r="O21" s="27"/>
      <c r="P21" s="441"/>
      <c r="Q21" s="458"/>
      <c r="R21" s="683"/>
      <c r="S21" s="27"/>
      <c r="T21" s="441"/>
      <c r="U21" s="458"/>
      <c r="V21" s="683"/>
      <c r="W21" s="27"/>
      <c r="X21" s="441"/>
      <c r="Y21" s="458"/>
      <c r="Z21" s="683"/>
      <c r="AA21" s="437"/>
      <c r="AB21" s="437"/>
      <c r="AC21" s="437"/>
      <c r="AD21" s="437"/>
      <c r="AE21" s="1032"/>
      <c r="AF21" s="441"/>
      <c r="AG21" s="458"/>
      <c r="AH21" s="469"/>
      <c r="AI21" s="469"/>
      <c r="AJ21" s="912"/>
    </row>
    <row r="22" spans="1:36" x14ac:dyDescent="0.2">
      <c r="A22" s="913">
        <f>' Original Budget Template'!A22</f>
        <v>2.1</v>
      </c>
      <c r="B22" s="4"/>
      <c r="C22" s="11" t="str">
        <f>' Original Budget Template'!C22</f>
        <v>Description - suboutputs/tasks/expense type</v>
      </c>
      <c r="D22" s="22"/>
      <c r="E22" s="1068"/>
      <c r="F22" s="1034">
        <f>+' Original Budget Template'!F22</f>
        <v>0</v>
      </c>
      <c r="G22" s="439">
        <f>SUM(K22,O22,S22,W22,AE22)</f>
        <v>0</v>
      </c>
      <c r="H22" s="439">
        <f>' Original Budget Template'!G22</f>
        <v>0</v>
      </c>
      <c r="I22" s="1035">
        <f>IF(ISERROR(IF($B$20=1,G22/$AA$3,G22/$AA$5)),0,(IF($B$20=1,G22/$AA$3,G22/$AA$5)))</f>
        <v>0</v>
      </c>
      <c r="J22" s="1034">
        <f>+' Original Budget Template'!L22</f>
        <v>0</v>
      </c>
      <c r="K22" s="536">
        <f>+'Progress Report - Yr 1 &amp; 9 mth'!O22</f>
        <v>0</v>
      </c>
      <c r="L22" s="441">
        <f t="shared" si="0"/>
        <v>0</v>
      </c>
      <c r="M22" s="459">
        <f>IF(ISERROR(L22/J22),0,L22/J22)</f>
        <v>0</v>
      </c>
      <c r="N22" s="684">
        <f>+'Progress Financial Report -Yr 2'!N22</f>
        <v>0</v>
      </c>
      <c r="O22" s="174">
        <f>+'Progress Financial Report -Yr 2'!S22</f>
        <v>0</v>
      </c>
      <c r="P22" s="441">
        <f>+O22-N22</f>
        <v>0</v>
      </c>
      <c r="Q22" s="459">
        <f>IF(ISERROR(P22/N22),0,P22/N22)</f>
        <v>0</v>
      </c>
      <c r="R22" s="684">
        <f>+'Progress Financial Report -Yr 3'!R22</f>
        <v>0</v>
      </c>
      <c r="S22" s="174">
        <f>+'Progress Financial Report -Yr 3'!W22</f>
        <v>0</v>
      </c>
      <c r="T22" s="441">
        <f>+S22-R22</f>
        <v>0</v>
      </c>
      <c r="U22" s="459">
        <f>IF(ISERROR(T22/R22),0,T22/R22)</f>
        <v>0</v>
      </c>
      <c r="V22" s="684">
        <f>+'Progress Financial Report -Yr 4'!V22</f>
        <v>0</v>
      </c>
      <c r="W22" s="174">
        <f>+'Progress Financial Report -Yr 4'!AA22</f>
        <v>0</v>
      </c>
      <c r="X22" s="441">
        <f>+W22-V22</f>
        <v>0</v>
      </c>
      <c r="Y22" s="459">
        <f>IF(ISERROR(X22/V22),0,X22/V22)</f>
        <v>0</v>
      </c>
      <c r="Z22" s="684">
        <f>+'Progress Financial Report -Yr 4'!AM22</f>
        <v>0</v>
      </c>
      <c r="AA22" s="440"/>
      <c r="AB22" s="440"/>
      <c r="AC22" s="440"/>
      <c r="AD22" s="440"/>
      <c r="AE22" s="1034">
        <f>SUM(AA22:AD22)</f>
        <v>0</v>
      </c>
      <c r="AF22" s="441">
        <f>+AE22-Z22</f>
        <v>0</v>
      </c>
      <c r="AG22" s="459">
        <f>IF(ISERROR(AF22/Z22),0,AF22/Z22)</f>
        <v>0</v>
      </c>
      <c r="AH22" s="469"/>
      <c r="AI22" s="469"/>
      <c r="AJ22" s="914"/>
    </row>
    <row r="23" spans="1:36" x14ac:dyDescent="0.2">
      <c r="A23" s="913">
        <f>' Original Budget Template'!A23</f>
        <v>2.2000000000000002</v>
      </c>
      <c r="B23" s="4"/>
      <c r="C23" s="11" t="str">
        <f>' Original Budget Template'!C23</f>
        <v>Description - suboutputs/tasks/expense type</v>
      </c>
      <c r="D23" s="22"/>
      <c r="E23" s="1068"/>
      <c r="F23" s="1034">
        <f>+' Original Budget Template'!F23</f>
        <v>0</v>
      </c>
      <c r="G23" s="439">
        <f>SUM(K23,O23,S23,W23,AE23)</f>
        <v>0</v>
      </c>
      <c r="H23" s="439">
        <f>' Original Budget Template'!G23</f>
        <v>0</v>
      </c>
      <c r="I23" s="1035">
        <f>IF(ISERROR(IF($B$20=1,G23/$AA$3,G23/$AA$5)),0,(IF($B$20=1,G23/$AA$3,G23/$AA$5)))</f>
        <v>0</v>
      </c>
      <c r="J23" s="1034">
        <f>+' Original Budget Template'!L23</f>
        <v>0</v>
      </c>
      <c r="K23" s="536">
        <f>+'Progress Report - Yr 1 &amp; 9 mth'!O23</f>
        <v>0</v>
      </c>
      <c r="L23" s="441">
        <f t="shared" si="0"/>
        <v>0</v>
      </c>
      <c r="M23" s="459">
        <f>IF(ISERROR(L23/J23),0,L23/J23)</f>
        <v>0</v>
      </c>
      <c r="N23" s="684">
        <f>+'Progress Financial Report -Yr 2'!N23</f>
        <v>0</v>
      </c>
      <c r="O23" s="174">
        <f>+'Progress Financial Report -Yr 2'!S23</f>
        <v>0</v>
      </c>
      <c r="P23" s="441">
        <f>+O23-N23</f>
        <v>0</v>
      </c>
      <c r="Q23" s="459">
        <f>IF(ISERROR(P23/N23),0,P23/N23)</f>
        <v>0</v>
      </c>
      <c r="R23" s="684">
        <f>+'Progress Financial Report -Yr 3'!R23</f>
        <v>0</v>
      </c>
      <c r="S23" s="174">
        <f>+'Progress Financial Report -Yr 3'!W23</f>
        <v>0</v>
      </c>
      <c r="T23" s="441">
        <f>+S23-R23</f>
        <v>0</v>
      </c>
      <c r="U23" s="459">
        <f>IF(ISERROR(T23/R23),0,T23/R23)</f>
        <v>0</v>
      </c>
      <c r="V23" s="684">
        <f>+'Progress Financial Report -Yr 4'!V23</f>
        <v>0</v>
      </c>
      <c r="W23" s="174">
        <f>+'Progress Financial Report -Yr 4'!AA23</f>
        <v>0</v>
      </c>
      <c r="X23" s="441">
        <f>+W23-V23</f>
        <v>0</v>
      </c>
      <c r="Y23" s="459">
        <f>IF(ISERROR(X23/V23),0,X23/V23)</f>
        <v>0</v>
      </c>
      <c r="Z23" s="684">
        <f>+'Progress Financial Report -Yr 4'!AM23</f>
        <v>0</v>
      </c>
      <c r="AA23" s="440"/>
      <c r="AB23" s="440"/>
      <c r="AC23" s="440"/>
      <c r="AD23" s="440"/>
      <c r="AE23" s="1034">
        <f>SUM(AA23:AD23)</f>
        <v>0</v>
      </c>
      <c r="AF23" s="441">
        <f>+AE23-Z23</f>
        <v>0</v>
      </c>
      <c r="AG23" s="459">
        <f>IF(ISERROR(AF23/Z23),0,AF23/Z23)</f>
        <v>0</v>
      </c>
      <c r="AH23" s="469"/>
      <c r="AI23" s="469"/>
      <c r="AJ23" s="914"/>
    </row>
    <row r="24" spans="1:36" x14ac:dyDescent="0.2">
      <c r="A24" s="913">
        <f>' Original Budget Template'!A24</f>
        <v>2.2999999999999998</v>
      </c>
      <c r="B24" s="4"/>
      <c r="C24" s="11" t="str">
        <f>' Original Budget Template'!C24</f>
        <v>Description - suboutputs/tasks/expense type</v>
      </c>
      <c r="D24" s="22"/>
      <c r="E24" s="1068"/>
      <c r="F24" s="1034">
        <f>+' Original Budget Template'!F24</f>
        <v>0</v>
      </c>
      <c r="G24" s="439">
        <f>SUM(K24,O24,S24,W24,AE24)</f>
        <v>0</v>
      </c>
      <c r="H24" s="439">
        <f>' Original Budget Template'!G24</f>
        <v>0</v>
      </c>
      <c r="I24" s="1035">
        <f>IF(ISERROR(IF($B$20=1,G24/$AA$3,G24/$AA$5)),0,(IF($B$20=1,G24/$AA$3,G24/$AA$5)))</f>
        <v>0</v>
      </c>
      <c r="J24" s="1034">
        <f>+' Original Budget Template'!L24</f>
        <v>0</v>
      </c>
      <c r="K24" s="536">
        <f>+'Progress Report - Yr 1 &amp; 9 mth'!O24</f>
        <v>0</v>
      </c>
      <c r="L24" s="441">
        <f t="shared" si="0"/>
        <v>0</v>
      </c>
      <c r="M24" s="459">
        <f>IF(ISERROR(L24/J24),0,L24/J24)</f>
        <v>0</v>
      </c>
      <c r="N24" s="684">
        <f>+'Progress Financial Report -Yr 2'!N24</f>
        <v>0</v>
      </c>
      <c r="O24" s="174">
        <f>+'Progress Financial Report -Yr 2'!S24</f>
        <v>0</v>
      </c>
      <c r="P24" s="441">
        <f>+O24-N24</f>
        <v>0</v>
      </c>
      <c r="Q24" s="459">
        <f>IF(ISERROR(P24/N24),0,P24/N24)</f>
        <v>0</v>
      </c>
      <c r="R24" s="684">
        <f>+'Progress Financial Report -Yr 3'!R24</f>
        <v>0</v>
      </c>
      <c r="S24" s="174">
        <f>+'Progress Financial Report -Yr 3'!W24</f>
        <v>0</v>
      </c>
      <c r="T24" s="441">
        <f>+S24-R24</f>
        <v>0</v>
      </c>
      <c r="U24" s="459">
        <f>IF(ISERROR(T24/R24),0,T24/R24)</f>
        <v>0</v>
      </c>
      <c r="V24" s="684">
        <f>+'Progress Financial Report -Yr 4'!V24</f>
        <v>0</v>
      </c>
      <c r="W24" s="174">
        <f>+'Progress Financial Report -Yr 4'!AA24</f>
        <v>0</v>
      </c>
      <c r="X24" s="441">
        <f>+W24-V24</f>
        <v>0</v>
      </c>
      <c r="Y24" s="459">
        <f>IF(ISERROR(X24/V24),0,X24/V24)</f>
        <v>0</v>
      </c>
      <c r="Z24" s="684">
        <f>+'Progress Financial Report -Yr 4'!AM24</f>
        <v>0</v>
      </c>
      <c r="AA24" s="440"/>
      <c r="AB24" s="440"/>
      <c r="AC24" s="440"/>
      <c r="AD24" s="440"/>
      <c r="AE24" s="1034">
        <f>SUM(AA24:AD24)</f>
        <v>0</v>
      </c>
      <c r="AF24" s="441">
        <f>+AE24-Z24</f>
        <v>0</v>
      </c>
      <c r="AG24" s="459">
        <f>IF(ISERROR(AF24/Z24),0,AF24/Z24)</f>
        <v>0</v>
      </c>
      <c r="AH24" s="469"/>
      <c r="AI24" s="469"/>
      <c r="AJ24" s="914"/>
    </row>
    <row r="25" spans="1:36" x14ac:dyDescent="0.2">
      <c r="A25" s="913">
        <f>' Original Budget Template'!A25</f>
        <v>2.4</v>
      </c>
      <c r="B25" s="4"/>
      <c r="C25" s="11" t="str">
        <f>' Original Budget Template'!C25</f>
        <v>Description - suboutputs/tasks/expense type</v>
      </c>
      <c r="D25" s="22"/>
      <c r="E25" s="1068"/>
      <c r="F25" s="1034">
        <f>+' Original Budget Template'!F25</f>
        <v>0</v>
      </c>
      <c r="G25" s="439">
        <f>SUM(K25,O25,S25,W25,AE25)</f>
        <v>0</v>
      </c>
      <c r="H25" s="439">
        <f>' Original Budget Template'!G25</f>
        <v>0</v>
      </c>
      <c r="I25" s="1035">
        <f>IF(ISERROR(IF($B$20=1,G25/$AA$3,G25/$AA$5)),0,(IF($B$20=1,G25/$AA$3,G25/$AA$5)))</f>
        <v>0</v>
      </c>
      <c r="J25" s="1034">
        <f>+' Original Budget Template'!L25</f>
        <v>0</v>
      </c>
      <c r="K25" s="536">
        <f>+'Progress Report - Yr 1 &amp; 9 mth'!O25</f>
        <v>0</v>
      </c>
      <c r="L25" s="441">
        <f t="shared" si="0"/>
        <v>0</v>
      </c>
      <c r="M25" s="459">
        <f>IF(ISERROR(L25/J25),0,L25/J25)</f>
        <v>0</v>
      </c>
      <c r="N25" s="684">
        <f>+'Progress Financial Report -Yr 2'!N25</f>
        <v>0</v>
      </c>
      <c r="O25" s="174">
        <f>+'Progress Financial Report -Yr 2'!S25</f>
        <v>0</v>
      </c>
      <c r="P25" s="441">
        <f>+O25-N25</f>
        <v>0</v>
      </c>
      <c r="Q25" s="459">
        <f>IF(ISERROR(P25/N25),0,P25/N25)</f>
        <v>0</v>
      </c>
      <c r="R25" s="684">
        <f>+'Progress Financial Report -Yr 3'!R25</f>
        <v>0</v>
      </c>
      <c r="S25" s="174">
        <f>+'Progress Financial Report -Yr 3'!W25</f>
        <v>0</v>
      </c>
      <c r="T25" s="441">
        <f>+S25-R25</f>
        <v>0</v>
      </c>
      <c r="U25" s="459">
        <f>IF(ISERROR(T25/R25),0,T25/R25)</f>
        <v>0</v>
      </c>
      <c r="V25" s="684">
        <f>+'Progress Financial Report -Yr 4'!V25</f>
        <v>0</v>
      </c>
      <c r="W25" s="174">
        <f>+'Progress Financial Report -Yr 4'!AA25</f>
        <v>0</v>
      </c>
      <c r="X25" s="441">
        <f>+W25-V25</f>
        <v>0</v>
      </c>
      <c r="Y25" s="459">
        <f>IF(ISERROR(X25/V25),0,X25/V25)</f>
        <v>0</v>
      </c>
      <c r="Z25" s="684">
        <f>+'Progress Financial Report -Yr 4'!AM25</f>
        <v>0</v>
      </c>
      <c r="AA25" s="440"/>
      <c r="AB25" s="440"/>
      <c r="AC25" s="440"/>
      <c r="AD25" s="440"/>
      <c r="AE25" s="1034">
        <f>SUM(AA25:AD25)</f>
        <v>0</v>
      </c>
      <c r="AF25" s="441">
        <f>+AE25-Z25</f>
        <v>0</v>
      </c>
      <c r="AG25" s="459">
        <f>IF(ISERROR(AF25/Z25),0,AF25/Z25)</f>
        <v>0</v>
      </c>
      <c r="AH25" s="469"/>
      <c r="AI25" s="469"/>
      <c r="AJ25" s="914"/>
    </row>
    <row r="26" spans="1:36" ht="5.25" customHeight="1" x14ac:dyDescent="0.2">
      <c r="A26" s="915"/>
      <c r="B26" s="64"/>
      <c r="C26" s="66"/>
      <c r="D26" s="22"/>
      <c r="E26" s="1068"/>
      <c r="F26" s="1036"/>
      <c r="G26" s="442"/>
      <c r="H26" s="442"/>
      <c r="I26" s="1037"/>
      <c r="J26" s="1106"/>
      <c r="K26" s="443"/>
      <c r="L26" s="441" t="s">
        <v>62</v>
      </c>
      <c r="M26" s="458" t="s">
        <v>62</v>
      </c>
      <c r="N26" s="685"/>
      <c r="O26" s="26"/>
      <c r="P26" s="441" t="s">
        <v>62</v>
      </c>
      <c r="Q26" s="458" t="s">
        <v>62</v>
      </c>
      <c r="R26" s="685"/>
      <c r="S26" s="26"/>
      <c r="T26" s="441" t="s">
        <v>62</v>
      </c>
      <c r="U26" s="458" t="s">
        <v>62</v>
      </c>
      <c r="V26" s="685"/>
      <c r="W26" s="26"/>
      <c r="X26" s="441" t="s">
        <v>62</v>
      </c>
      <c r="Y26" s="458" t="s">
        <v>62</v>
      </c>
      <c r="Z26" s="685"/>
      <c r="AA26" s="443"/>
      <c r="AB26" s="443"/>
      <c r="AC26" s="443"/>
      <c r="AD26" s="443"/>
      <c r="AE26" s="1106"/>
      <c r="AF26" s="441" t="s">
        <v>62</v>
      </c>
      <c r="AG26" s="458" t="s">
        <v>62</v>
      </c>
      <c r="AH26" s="469"/>
      <c r="AI26" s="469"/>
      <c r="AJ26" s="916"/>
    </row>
    <row r="27" spans="1:36" x14ac:dyDescent="0.2">
      <c r="A27" s="917">
        <f>' Original Budget Template'!A27</f>
        <v>3</v>
      </c>
      <c r="B27" s="1311">
        <f>' Original Budget Template'!B27</f>
        <v>1</v>
      </c>
      <c r="C27" s="416" t="str">
        <f>' Original Budget Template'!C27</f>
        <v>Description (Output 3)</v>
      </c>
      <c r="D27" s="417">
        <f>' Original Budget Template'!D27</f>
        <v>0</v>
      </c>
      <c r="E27" s="1069">
        <f>' Original Budget Template'!E27</f>
        <v>0</v>
      </c>
      <c r="F27" s="1030">
        <f>SUM(F28:F33)</f>
        <v>0</v>
      </c>
      <c r="G27" s="434">
        <f>SUM(K27,O27,S27,W27,AE27)</f>
        <v>0</v>
      </c>
      <c r="H27" s="434">
        <f>' Original Budget Template'!G27</f>
        <v>0</v>
      </c>
      <c r="I27" s="1031">
        <f>SUM(I28:I33)</f>
        <v>0</v>
      </c>
      <c r="J27" s="1038">
        <f>+' Original Budget Template'!L27</f>
        <v>0</v>
      </c>
      <c r="K27" s="434">
        <f>SUM(K29:K33)</f>
        <v>0</v>
      </c>
      <c r="L27" s="435">
        <f>+K27-J27</f>
        <v>0</v>
      </c>
      <c r="M27" s="457">
        <f>IF(ISERROR(L27/J27),0,L27/J27)</f>
        <v>0</v>
      </c>
      <c r="N27" s="686">
        <f>SUM(N29:N32)</f>
        <v>0</v>
      </c>
      <c r="O27" s="384">
        <f>SUM(O29:O32)</f>
        <v>0</v>
      </c>
      <c r="P27" s="435">
        <f>+O27-N27</f>
        <v>0</v>
      </c>
      <c r="Q27" s="457">
        <f>IF(ISERROR(P27/N27),0,P27/N27)</f>
        <v>0</v>
      </c>
      <c r="R27" s="686">
        <f>SUM(R29:R32)</f>
        <v>0</v>
      </c>
      <c r="S27" s="384">
        <f>SUM(S29:S32)</f>
        <v>0</v>
      </c>
      <c r="T27" s="435">
        <f>+S27-R27</f>
        <v>0</v>
      </c>
      <c r="U27" s="457">
        <f>IF(ISERROR(T27/R27),0,T27/R27)</f>
        <v>0</v>
      </c>
      <c r="V27" s="686">
        <f>SUM(V29:V32)</f>
        <v>0</v>
      </c>
      <c r="W27" s="384">
        <f>SUM(W29:W32)</f>
        <v>0</v>
      </c>
      <c r="X27" s="435">
        <f>+W27-V27</f>
        <v>0</v>
      </c>
      <c r="Y27" s="457">
        <f>IF(ISERROR(X27/V27),0,X27/V27)</f>
        <v>0</v>
      </c>
      <c r="Z27" s="686">
        <f>SUM(Z29:Z32)</f>
        <v>0</v>
      </c>
      <c r="AA27" s="1030">
        <f>SUM(AA29:AA33)</f>
        <v>0</v>
      </c>
      <c r="AB27" s="1030">
        <f>SUM(AB29:AB33)</f>
        <v>0</v>
      </c>
      <c r="AC27" s="1030">
        <f>SUM(AC29:AC33)</f>
        <v>0</v>
      </c>
      <c r="AD27" s="1030">
        <f>SUM(AD29:AD33)</f>
        <v>0</v>
      </c>
      <c r="AE27" s="1030">
        <f>SUM(AE29:AE33)</f>
        <v>0</v>
      </c>
      <c r="AF27" s="435">
        <f>+AE27-Z27</f>
        <v>0</v>
      </c>
      <c r="AG27" s="457">
        <f>IF(ISERROR(AF27/Z27),0,AF27/Z27)</f>
        <v>0</v>
      </c>
      <c r="AH27" s="472">
        <f>IF(ISERROR((+$Z27+$V27+$R27+$N27+$J27)/$F27),0,(+$Z27+$V27+$R27+$N27+$J27)/$F27)</f>
        <v>0</v>
      </c>
      <c r="AI27" s="472">
        <f>IF(ISERROR(($AE27+$W27+$S27+$O27+$K27)/$G27),0,($AE27+$W27+$S27+$O27+$K27)/$G27)</f>
        <v>0</v>
      </c>
      <c r="AJ27" s="918"/>
    </row>
    <row r="28" spans="1:36" ht="38.25" x14ac:dyDescent="0.2">
      <c r="A28" s="911"/>
      <c r="B28" s="1312"/>
      <c r="C28" s="188" t="str">
        <f>' Original Budget Template'!C28</f>
        <v>Under each sub-output, provide a detailed description of what resources will be used to deliver the outputs:</v>
      </c>
      <c r="D28" s="65"/>
      <c r="E28" s="1067"/>
      <c r="F28" s="1032"/>
      <c r="G28" s="436"/>
      <c r="H28" s="436"/>
      <c r="I28" s="1033"/>
      <c r="J28" s="1032"/>
      <c r="K28" s="437"/>
      <c r="L28" s="441"/>
      <c r="M28" s="458"/>
      <c r="N28" s="683"/>
      <c r="O28" s="27"/>
      <c r="P28" s="441"/>
      <c r="Q28" s="458"/>
      <c r="R28" s="683"/>
      <c r="S28" s="27"/>
      <c r="T28" s="441"/>
      <c r="U28" s="458"/>
      <c r="V28" s="683"/>
      <c r="W28" s="27"/>
      <c r="X28" s="441"/>
      <c r="Y28" s="458"/>
      <c r="Z28" s="683"/>
      <c r="AA28" s="437"/>
      <c r="AB28" s="437"/>
      <c r="AC28" s="437"/>
      <c r="AD28" s="437"/>
      <c r="AE28" s="1032"/>
      <c r="AF28" s="441"/>
      <c r="AG28" s="458"/>
      <c r="AH28" s="469"/>
      <c r="AI28" s="469"/>
      <c r="AJ28" s="912"/>
    </row>
    <row r="29" spans="1:36" x14ac:dyDescent="0.2">
      <c r="A29" s="913">
        <f>' Original Budget Template'!A29</f>
        <v>3.1</v>
      </c>
      <c r="B29" s="4"/>
      <c r="C29" s="11" t="str">
        <f>' Original Budget Template'!C29</f>
        <v>Description - suboutputs/tasks/expense type</v>
      </c>
      <c r="D29" s="22"/>
      <c r="E29" s="1068"/>
      <c r="F29" s="1034">
        <f>+' Original Budget Template'!F29</f>
        <v>0</v>
      </c>
      <c r="G29" s="439">
        <f>SUM(K29,O29,S29,W29,AE29)</f>
        <v>0</v>
      </c>
      <c r="H29" s="439">
        <f>' Original Budget Template'!G29</f>
        <v>0</v>
      </c>
      <c r="I29" s="1035">
        <f>IF(ISERROR(IF($B$27=1,G29/$AA$3,G29/$AA$5)),0,(IF($B$27=1,G29/$AA$3,G29/$AA$5)))</f>
        <v>0</v>
      </c>
      <c r="J29" s="1034">
        <f>+' Original Budget Template'!L29</f>
        <v>0</v>
      </c>
      <c r="K29" s="536">
        <f>+'Progress Report - Yr 1 &amp; 9 mth'!O29</f>
        <v>0</v>
      </c>
      <c r="L29" s="441">
        <f t="shared" si="0"/>
        <v>0</v>
      </c>
      <c r="M29" s="459">
        <f>IF(ISERROR(L29/J29),0,L29/J29)</f>
        <v>0</v>
      </c>
      <c r="N29" s="684">
        <f>+'Progress Financial Report -Yr 2'!N29</f>
        <v>0</v>
      </c>
      <c r="O29" s="174">
        <f>+'Progress Financial Report -Yr 2'!S29</f>
        <v>0</v>
      </c>
      <c r="P29" s="441">
        <f>+O29-N29</f>
        <v>0</v>
      </c>
      <c r="Q29" s="459">
        <f>IF(ISERROR(P29/N29),0,P29/N29)</f>
        <v>0</v>
      </c>
      <c r="R29" s="684">
        <f>+'Progress Financial Report -Yr 3'!R29</f>
        <v>0</v>
      </c>
      <c r="S29" s="174">
        <f>+'Progress Financial Report -Yr 3'!W29</f>
        <v>0</v>
      </c>
      <c r="T29" s="441">
        <f>+S29-R29</f>
        <v>0</v>
      </c>
      <c r="U29" s="459">
        <f>IF(ISERROR(T29/R29),0,T29/R29)</f>
        <v>0</v>
      </c>
      <c r="V29" s="684">
        <f>+'Progress Financial Report -Yr 4'!V29</f>
        <v>0</v>
      </c>
      <c r="W29" s="174">
        <f>+'Progress Financial Report -Yr 4'!AA29</f>
        <v>0</v>
      </c>
      <c r="X29" s="441">
        <f>+W29-V29</f>
        <v>0</v>
      </c>
      <c r="Y29" s="459">
        <f>IF(ISERROR(X29/V29),0,X29/V29)</f>
        <v>0</v>
      </c>
      <c r="Z29" s="684">
        <f>+'Progress Financial Report -Yr 4'!AM29</f>
        <v>0</v>
      </c>
      <c r="AA29" s="440"/>
      <c r="AB29" s="440"/>
      <c r="AC29" s="440"/>
      <c r="AD29" s="440"/>
      <c r="AE29" s="1034">
        <f>SUM(AA29:AD29)</f>
        <v>0</v>
      </c>
      <c r="AF29" s="441">
        <f>+AE29-Z29</f>
        <v>0</v>
      </c>
      <c r="AG29" s="459">
        <f>IF(ISERROR(AF29/Z29),0,AF29/Z29)</f>
        <v>0</v>
      </c>
      <c r="AH29" s="469"/>
      <c r="AI29" s="469"/>
      <c r="AJ29" s="914"/>
    </row>
    <row r="30" spans="1:36" x14ac:dyDescent="0.2">
      <c r="A30" s="913">
        <f>' Original Budget Template'!A30</f>
        <v>3.2</v>
      </c>
      <c r="B30" s="4"/>
      <c r="C30" s="11" t="str">
        <f>' Original Budget Template'!C30</f>
        <v>Description - suboutputs/tasks/expense type</v>
      </c>
      <c r="D30" s="22"/>
      <c r="E30" s="1068"/>
      <c r="F30" s="1034">
        <f>+' Original Budget Template'!F30</f>
        <v>0</v>
      </c>
      <c r="G30" s="439">
        <f>SUM(K30,O30,S30,W30,AE30)</f>
        <v>0</v>
      </c>
      <c r="H30" s="439">
        <f>' Original Budget Template'!G30</f>
        <v>0</v>
      </c>
      <c r="I30" s="1035">
        <f>IF(ISERROR(IF($B$27=1,G30/$AA$3,G30/$AA$5)),0,(IF($B$27=1,G30/$AA$3,G30/$AA$5)))</f>
        <v>0</v>
      </c>
      <c r="J30" s="1034">
        <f>+' Original Budget Template'!L30</f>
        <v>0</v>
      </c>
      <c r="K30" s="536">
        <f>+'Progress Report - Yr 1 &amp; 9 mth'!O30</f>
        <v>0</v>
      </c>
      <c r="L30" s="441">
        <f t="shared" si="0"/>
        <v>0</v>
      </c>
      <c r="M30" s="459">
        <f>IF(ISERROR(L30/J30),0,L30/J30)</f>
        <v>0</v>
      </c>
      <c r="N30" s="684">
        <f>+'Progress Financial Report -Yr 2'!N30</f>
        <v>0</v>
      </c>
      <c r="O30" s="174">
        <f>+'Progress Financial Report -Yr 2'!S30</f>
        <v>0</v>
      </c>
      <c r="P30" s="441">
        <f>+O30-N30</f>
        <v>0</v>
      </c>
      <c r="Q30" s="459">
        <f>IF(ISERROR(P30/N30),0,P30/N30)</f>
        <v>0</v>
      </c>
      <c r="R30" s="684">
        <f>+'Progress Financial Report -Yr 3'!R30</f>
        <v>0</v>
      </c>
      <c r="S30" s="174">
        <f>+'Progress Financial Report -Yr 3'!W30</f>
        <v>0</v>
      </c>
      <c r="T30" s="441">
        <f>+S30-R30</f>
        <v>0</v>
      </c>
      <c r="U30" s="459">
        <f>IF(ISERROR(T30/R30),0,T30/R30)</f>
        <v>0</v>
      </c>
      <c r="V30" s="684">
        <f>+'Progress Financial Report -Yr 4'!V30</f>
        <v>0</v>
      </c>
      <c r="W30" s="174">
        <f>+'Progress Financial Report -Yr 4'!AA30</f>
        <v>0</v>
      </c>
      <c r="X30" s="441">
        <f>+W30-V30</f>
        <v>0</v>
      </c>
      <c r="Y30" s="459">
        <f>IF(ISERROR(X30/V30),0,X30/V30)</f>
        <v>0</v>
      </c>
      <c r="Z30" s="684">
        <f>+'Progress Financial Report -Yr 4'!AM30</f>
        <v>0</v>
      </c>
      <c r="AA30" s="440"/>
      <c r="AB30" s="440"/>
      <c r="AC30" s="440"/>
      <c r="AD30" s="440"/>
      <c r="AE30" s="1034">
        <f>SUM(AA30:AD30)</f>
        <v>0</v>
      </c>
      <c r="AF30" s="441">
        <f>+AE30-Z30</f>
        <v>0</v>
      </c>
      <c r="AG30" s="459">
        <f>IF(ISERROR(AF30/Z30),0,AF30/Z30)</f>
        <v>0</v>
      </c>
      <c r="AH30" s="469"/>
      <c r="AI30" s="469"/>
      <c r="AJ30" s="914"/>
    </row>
    <row r="31" spans="1:36" x14ac:dyDescent="0.2">
      <c r="A31" s="913">
        <f>' Original Budget Template'!A31</f>
        <v>3.3</v>
      </c>
      <c r="B31" s="4"/>
      <c r="C31" s="11" t="str">
        <f>' Original Budget Template'!C31</f>
        <v>Description - suboutputs/tasks/expense type</v>
      </c>
      <c r="D31" s="22"/>
      <c r="E31" s="1068"/>
      <c r="F31" s="1034">
        <f>+' Original Budget Template'!F31</f>
        <v>0</v>
      </c>
      <c r="G31" s="439">
        <f>SUM(K31,O31,S31,W31,AE31)</f>
        <v>0</v>
      </c>
      <c r="H31" s="439">
        <f>' Original Budget Template'!G31</f>
        <v>0</v>
      </c>
      <c r="I31" s="1035">
        <f>IF(ISERROR(IF($B$27=1,G31/$AA$3,G31/$AA$5)),0,(IF($B$27=1,G31/$AA$3,G31/$AA$5)))</f>
        <v>0</v>
      </c>
      <c r="J31" s="1034">
        <f>+' Original Budget Template'!L31</f>
        <v>0</v>
      </c>
      <c r="K31" s="536">
        <f>+'Progress Report - Yr 1 &amp; 9 mth'!O31</f>
        <v>0</v>
      </c>
      <c r="L31" s="441">
        <f t="shared" si="0"/>
        <v>0</v>
      </c>
      <c r="M31" s="459">
        <f>IF(ISERROR(L31/J31),0,L31/J31)</f>
        <v>0</v>
      </c>
      <c r="N31" s="684">
        <f>+'Progress Financial Report -Yr 2'!N31</f>
        <v>0</v>
      </c>
      <c r="O31" s="174">
        <f>+'Progress Financial Report -Yr 2'!S31</f>
        <v>0</v>
      </c>
      <c r="P31" s="441">
        <f>+O31-N31</f>
        <v>0</v>
      </c>
      <c r="Q31" s="459">
        <f>IF(ISERROR(P31/N31),0,P31/N31)</f>
        <v>0</v>
      </c>
      <c r="R31" s="684">
        <f>+'Progress Financial Report -Yr 3'!R31</f>
        <v>0</v>
      </c>
      <c r="S31" s="174">
        <f>+'Progress Financial Report -Yr 3'!W31</f>
        <v>0</v>
      </c>
      <c r="T31" s="441">
        <f>+S31-R31</f>
        <v>0</v>
      </c>
      <c r="U31" s="459">
        <f>IF(ISERROR(T31/R31),0,T31/R31)</f>
        <v>0</v>
      </c>
      <c r="V31" s="684">
        <f>+'Progress Financial Report -Yr 4'!V31</f>
        <v>0</v>
      </c>
      <c r="W31" s="174">
        <f>+'Progress Financial Report -Yr 4'!AA31</f>
        <v>0</v>
      </c>
      <c r="X31" s="441">
        <f>+W31-V31</f>
        <v>0</v>
      </c>
      <c r="Y31" s="459">
        <f>IF(ISERROR(X31/V31),0,X31/V31)</f>
        <v>0</v>
      </c>
      <c r="Z31" s="684">
        <f>+'Progress Financial Report -Yr 4'!AM31</f>
        <v>0</v>
      </c>
      <c r="AA31" s="440"/>
      <c r="AB31" s="440"/>
      <c r="AC31" s="440"/>
      <c r="AD31" s="440"/>
      <c r="AE31" s="1034">
        <f>SUM(AA31:AD31)</f>
        <v>0</v>
      </c>
      <c r="AF31" s="441">
        <f>+AE31-Z31</f>
        <v>0</v>
      </c>
      <c r="AG31" s="459">
        <f>IF(ISERROR(AF31/Z31),0,AF31/Z31)</f>
        <v>0</v>
      </c>
      <c r="AH31" s="469"/>
      <c r="AI31" s="469"/>
      <c r="AJ31" s="914"/>
    </row>
    <row r="32" spans="1:36" x14ac:dyDescent="0.2">
      <c r="A32" s="913">
        <f>' Original Budget Template'!A32</f>
        <v>3.4</v>
      </c>
      <c r="B32" s="4"/>
      <c r="C32" s="11" t="str">
        <f>' Original Budget Template'!C32</f>
        <v>Description - suboutputs/tasks/expense type</v>
      </c>
      <c r="D32" s="22"/>
      <c r="E32" s="1068"/>
      <c r="F32" s="1034">
        <f>+' Original Budget Template'!F32</f>
        <v>0</v>
      </c>
      <c r="G32" s="439">
        <f>SUM(K32,O32,S32,W32,AE32)</f>
        <v>0</v>
      </c>
      <c r="H32" s="439">
        <f>' Original Budget Template'!G32</f>
        <v>0</v>
      </c>
      <c r="I32" s="1035">
        <f>IF(ISERROR(IF($B$27=1,G32/$AA$3,G32/$AA$5)),0,(IF($B$27=1,G32/$AA$3,G32/$AA$5)))</f>
        <v>0</v>
      </c>
      <c r="J32" s="1034">
        <f>+' Original Budget Template'!L32</f>
        <v>0</v>
      </c>
      <c r="K32" s="536">
        <f>+'Progress Report - Yr 1 &amp; 9 mth'!O32</f>
        <v>0</v>
      </c>
      <c r="L32" s="441">
        <f t="shared" si="0"/>
        <v>0</v>
      </c>
      <c r="M32" s="459">
        <f>IF(ISERROR(L32/J32),0,L32/J32)</f>
        <v>0</v>
      </c>
      <c r="N32" s="684">
        <f>+'Progress Financial Report -Yr 2'!N32</f>
        <v>0</v>
      </c>
      <c r="O32" s="174">
        <f>+'Progress Financial Report -Yr 2'!S32</f>
        <v>0</v>
      </c>
      <c r="P32" s="441">
        <f>+O32-N32</f>
        <v>0</v>
      </c>
      <c r="Q32" s="459">
        <f>IF(ISERROR(P32/N32),0,P32/N32)</f>
        <v>0</v>
      </c>
      <c r="R32" s="684">
        <f>+'Progress Financial Report -Yr 3'!R32</f>
        <v>0</v>
      </c>
      <c r="S32" s="174">
        <f>+'Progress Financial Report -Yr 3'!W32</f>
        <v>0</v>
      </c>
      <c r="T32" s="441">
        <f>+S32-R32</f>
        <v>0</v>
      </c>
      <c r="U32" s="459">
        <f>IF(ISERROR(T32/R32),0,T32/R32)</f>
        <v>0</v>
      </c>
      <c r="V32" s="684">
        <f>+'Progress Financial Report -Yr 4'!V32</f>
        <v>0</v>
      </c>
      <c r="W32" s="174">
        <f>+'Progress Financial Report -Yr 4'!AA32</f>
        <v>0</v>
      </c>
      <c r="X32" s="441">
        <f>+W32-V32</f>
        <v>0</v>
      </c>
      <c r="Y32" s="459">
        <f>IF(ISERROR(X32/V32),0,X32/V32)</f>
        <v>0</v>
      </c>
      <c r="Z32" s="684">
        <f>+'Progress Financial Report -Yr 4'!AM32</f>
        <v>0</v>
      </c>
      <c r="AA32" s="440"/>
      <c r="AB32" s="440"/>
      <c r="AC32" s="440"/>
      <c r="AD32" s="440"/>
      <c r="AE32" s="1034">
        <f>SUM(AA32:AD32)</f>
        <v>0</v>
      </c>
      <c r="AF32" s="441">
        <f>+AE32-Z32</f>
        <v>0</v>
      </c>
      <c r="AG32" s="459">
        <f>IF(ISERROR(AF32/Z32),0,AF32/Z32)</f>
        <v>0</v>
      </c>
      <c r="AH32" s="469"/>
      <c r="AI32" s="469"/>
      <c r="AJ32" s="914"/>
    </row>
    <row r="33" spans="1:36" ht="5.25" customHeight="1" x14ac:dyDescent="0.2">
      <c r="A33" s="913"/>
      <c r="B33" s="4"/>
      <c r="C33" s="11"/>
      <c r="D33" s="22"/>
      <c r="E33" s="1068"/>
      <c r="F33" s="1034"/>
      <c r="G33" s="439"/>
      <c r="H33" s="439"/>
      <c r="I33" s="1035"/>
      <c r="J33" s="1107"/>
      <c r="K33" s="443"/>
      <c r="L33" s="441" t="s">
        <v>62</v>
      </c>
      <c r="M33" s="458" t="s">
        <v>62</v>
      </c>
      <c r="N33" s="685"/>
      <c r="O33" s="26"/>
      <c r="P33" s="441" t="s">
        <v>62</v>
      </c>
      <c r="Q33" s="458" t="s">
        <v>62</v>
      </c>
      <c r="R33" s="685"/>
      <c r="S33" s="26"/>
      <c r="T33" s="441" t="s">
        <v>62</v>
      </c>
      <c r="U33" s="458" t="s">
        <v>62</v>
      </c>
      <c r="V33" s="685"/>
      <c r="W33" s="26"/>
      <c r="X33" s="441" t="s">
        <v>62</v>
      </c>
      <c r="Y33" s="458" t="s">
        <v>62</v>
      </c>
      <c r="Z33" s="685"/>
      <c r="AA33" s="443"/>
      <c r="AB33" s="443"/>
      <c r="AC33" s="443"/>
      <c r="AD33" s="443"/>
      <c r="AE33" s="1107"/>
      <c r="AF33" s="441" t="s">
        <v>62</v>
      </c>
      <c r="AG33" s="458" t="s">
        <v>62</v>
      </c>
      <c r="AH33" s="469"/>
      <c r="AI33" s="469"/>
      <c r="AJ33" s="916"/>
    </row>
    <row r="34" spans="1:36" x14ac:dyDescent="0.2">
      <c r="A34" s="917">
        <f>' Original Budget Template'!A34</f>
        <v>4</v>
      </c>
      <c r="B34" s="1311">
        <f>' Original Budget Template'!B34</f>
        <v>1</v>
      </c>
      <c r="C34" s="416" t="str">
        <f>' Original Budget Template'!C34</f>
        <v>Description (Output 4)</v>
      </c>
      <c r="D34" s="417">
        <f>' Original Budget Template'!D34</f>
        <v>0</v>
      </c>
      <c r="E34" s="1069">
        <f>' Original Budget Template'!E34</f>
        <v>0</v>
      </c>
      <c r="F34" s="1030">
        <f>SUM(F35:F40)</f>
        <v>0</v>
      </c>
      <c r="G34" s="434">
        <f>SUM(K34,O34,S34,W34,AE34)</f>
        <v>0</v>
      </c>
      <c r="H34" s="434">
        <f>' Original Budget Template'!G34</f>
        <v>0</v>
      </c>
      <c r="I34" s="1031">
        <f>SUM(I35:I40)</f>
        <v>0</v>
      </c>
      <c r="J34" s="1038">
        <f>+' Original Budget Template'!L34</f>
        <v>0</v>
      </c>
      <c r="K34" s="434">
        <f>SUM(K36:K40)</f>
        <v>0</v>
      </c>
      <c r="L34" s="435">
        <f>+K34-J34</f>
        <v>0</v>
      </c>
      <c r="M34" s="457">
        <f>IF(ISERROR(L34/J34),0,L34/J34)</f>
        <v>0</v>
      </c>
      <c r="N34" s="686">
        <f>SUM(N36:N39)</f>
        <v>0</v>
      </c>
      <c r="O34" s="384">
        <f>SUM(O36:O39)</f>
        <v>0</v>
      </c>
      <c r="P34" s="435">
        <f>+O34-N34</f>
        <v>0</v>
      </c>
      <c r="Q34" s="457">
        <f>IF(ISERROR(P34/N34),0,P34/N34)</f>
        <v>0</v>
      </c>
      <c r="R34" s="686">
        <f>SUM(R36:R39)</f>
        <v>0</v>
      </c>
      <c r="S34" s="384">
        <f>SUM(S36:S39)</f>
        <v>0</v>
      </c>
      <c r="T34" s="435">
        <f>+S34-R34</f>
        <v>0</v>
      </c>
      <c r="U34" s="457">
        <f>IF(ISERROR(T34/R34),0,T34/R34)</f>
        <v>0</v>
      </c>
      <c r="V34" s="686">
        <f>SUM(V36:V39)</f>
        <v>0</v>
      </c>
      <c r="W34" s="384">
        <f>SUM(W36:W39)</f>
        <v>0</v>
      </c>
      <c r="X34" s="435">
        <f>+W34-V34</f>
        <v>0</v>
      </c>
      <c r="Y34" s="457">
        <f>IF(ISERROR(X34/V34),0,X34/V34)</f>
        <v>0</v>
      </c>
      <c r="Z34" s="686">
        <f>SUM(Z36:Z39)</f>
        <v>0</v>
      </c>
      <c r="AA34" s="1030">
        <f>SUM(AA36:AA40)</f>
        <v>0</v>
      </c>
      <c r="AB34" s="1030">
        <f>SUM(AB36:AB40)</f>
        <v>0</v>
      </c>
      <c r="AC34" s="1030">
        <f>SUM(AC36:AC40)</f>
        <v>0</v>
      </c>
      <c r="AD34" s="1030">
        <f>SUM(AD36:AD40)</f>
        <v>0</v>
      </c>
      <c r="AE34" s="1030">
        <f>SUM(AE36:AE40)</f>
        <v>0</v>
      </c>
      <c r="AF34" s="435">
        <f>+AE34-Z34</f>
        <v>0</v>
      </c>
      <c r="AG34" s="457">
        <f>IF(ISERROR(AF34/Z34),0,AF34/Z34)</f>
        <v>0</v>
      </c>
      <c r="AH34" s="472">
        <f>IF(ISERROR((+$Z34+$V34+$R34+$N34+$J34)/$F34),0,(+$Z34+$V34+$R34+$N34+$J34)/$F34)</f>
        <v>0</v>
      </c>
      <c r="AI34" s="472">
        <f>IF(ISERROR(($AE34+$W34+$S34+$O34+$K34)/$G34),0,($AE34+$W34+$S34+$O34+$K34)/$G34)</f>
        <v>0</v>
      </c>
      <c r="AJ34" s="918"/>
    </row>
    <row r="35" spans="1:36" ht="38.25" x14ac:dyDescent="0.2">
      <c r="A35" s="919"/>
      <c r="B35" s="1312"/>
      <c r="C35" s="188" t="str">
        <f>' Original Budget Template'!C35</f>
        <v>Under each sub-output, provide a detailed description of what resources will be used to deliver the outputs:</v>
      </c>
      <c r="D35" s="23"/>
      <c r="E35" s="1070"/>
      <c r="F35" s="1032"/>
      <c r="G35" s="437"/>
      <c r="H35" s="437"/>
      <c r="I35" s="1033"/>
      <c r="J35" s="1039"/>
      <c r="K35" s="437"/>
      <c r="L35" s="441"/>
      <c r="M35" s="458"/>
      <c r="N35" s="683"/>
      <c r="O35" s="27"/>
      <c r="P35" s="441"/>
      <c r="Q35" s="458"/>
      <c r="R35" s="683"/>
      <c r="S35" s="27"/>
      <c r="T35" s="441"/>
      <c r="U35" s="458"/>
      <c r="V35" s="683"/>
      <c r="W35" s="27"/>
      <c r="X35" s="441"/>
      <c r="Y35" s="458"/>
      <c r="Z35" s="683"/>
      <c r="AA35" s="437"/>
      <c r="AB35" s="437"/>
      <c r="AC35" s="437"/>
      <c r="AD35" s="437"/>
      <c r="AE35" s="1032"/>
      <c r="AF35" s="441"/>
      <c r="AG35" s="458"/>
      <c r="AH35" s="469"/>
      <c r="AI35" s="469"/>
      <c r="AJ35" s="951"/>
    </row>
    <row r="36" spans="1:36" x14ac:dyDescent="0.2">
      <c r="A36" s="913">
        <f>' Original Budget Template'!A36</f>
        <v>4.0999999999999996</v>
      </c>
      <c r="B36" s="4"/>
      <c r="C36" s="11" t="str">
        <f>' Original Budget Template'!C36</f>
        <v>Description - suboutputs/tasks/expense type</v>
      </c>
      <c r="D36" s="22"/>
      <c r="E36" s="1068"/>
      <c r="F36" s="1034">
        <f>+' Original Budget Template'!F36</f>
        <v>0</v>
      </c>
      <c r="G36" s="439">
        <f>SUM(K36,O36,S36,W36,AE36)</f>
        <v>0</v>
      </c>
      <c r="H36" s="439">
        <f>' Original Budget Template'!G36</f>
        <v>0</v>
      </c>
      <c r="I36" s="1035">
        <f>IF(ISERROR(IF($B$34=1,G36/$AA$3,G36/$AA$5)),0,(IF($B$34=1,G36/$AA$3,G36/$AA$5)))</f>
        <v>0</v>
      </c>
      <c r="J36" s="1034">
        <f>+' Original Budget Template'!L36</f>
        <v>0</v>
      </c>
      <c r="K36" s="536">
        <f>+'Progress Report - Yr 1 &amp; 9 mth'!O36</f>
        <v>0</v>
      </c>
      <c r="L36" s="441">
        <f t="shared" si="0"/>
        <v>0</v>
      </c>
      <c r="M36" s="459">
        <f>IF(ISERROR(L36/J36),0,L36/J36)</f>
        <v>0</v>
      </c>
      <c r="N36" s="684">
        <f>+'Progress Financial Report -Yr 2'!N36</f>
        <v>0</v>
      </c>
      <c r="O36" s="174">
        <f>+'Progress Financial Report -Yr 2'!S36</f>
        <v>0</v>
      </c>
      <c r="P36" s="441">
        <f>+O36-N36</f>
        <v>0</v>
      </c>
      <c r="Q36" s="459">
        <f>IF(ISERROR(P36/N36),0,P36/N36)</f>
        <v>0</v>
      </c>
      <c r="R36" s="684">
        <f>+'Progress Financial Report -Yr 3'!R36</f>
        <v>0</v>
      </c>
      <c r="S36" s="174">
        <f>+'Progress Financial Report -Yr 3'!W36</f>
        <v>0</v>
      </c>
      <c r="T36" s="441">
        <f>+S36-R36</f>
        <v>0</v>
      </c>
      <c r="U36" s="459">
        <f>IF(ISERROR(T36/R36),0,T36/R36)</f>
        <v>0</v>
      </c>
      <c r="V36" s="684">
        <f>+'Progress Financial Report -Yr 4'!V36</f>
        <v>0</v>
      </c>
      <c r="W36" s="174">
        <f>+'Progress Financial Report -Yr 4'!AA36</f>
        <v>0</v>
      </c>
      <c r="X36" s="441">
        <f>+W36-V36</f>
        <v>0</v>
      </c>
      <c r="Y36" s="459">
        <f>IF(ISERROR(X36/V36),0,X36/V36)</f>
        <v>0</v>
      </c>
      <c r="Z36" s="684">
        <f>+'Progress Financial Report -Yr 4'!AM36</f>
        <v>0</v>
      </c>
      <c r="AA36" s="440"/>
      <c r="AB36" s="440"/>
      <c r="AC36" s="440"/>
      <c r="AD36" s="440"/>
      <c r="AE36" s="1034">
        <f>SUM(AA36:AD36)</f>
        <v>0</v>
      </c>
      <c r="AF36" s="441">
        <f>+AE36-Z36</f>
        <v>0</v>
      </c>
      <c r="AG36" s="459">
        <f>IF(ISERROR(AF36/Z36),0,AF36/Z36)</f>
        <v>0</v>
      </c>
      <c r="AH36" s="469"/>
      <c r="AI36" s="469"/>
      <c r="AJ36" s="914"/>
    </row>
    <row r="37" spans="1:36" x14ac:dyDescent="0.2">
      <c r="A37" s="913">
        <f>' Original Budget Template'!A37</f>
        <v>4.2</v>
      </c>
      <c r="B37" s="4"/>
      <c r="C37" s="11" t="str">
        <f>' Original Budget Template'!C37</f>
        <v>Description - suboutputs/tasks/expense type</v>
      </c>
      <c r="D37" s="22"/>
      <c r="E37" s="1068"/>
      <c r="F37" s="1034">
        <f>+' Original Budget Template'!F37</f>
        <v>0</v>
      </c>
      <c r="G37" s="439">
        <f>SUM(K37,O37,S37,W37,AE37)</f>
        <v>0</v>
      </c>
      <c r="H37" s="439">
        <f>' Original Budget Template'!G37</f>
        <v>0</v>
      </c>
      <c r="I37" s="1035">
        <f>IF(ISERROR(IF($B$34=1,G37/$AA$3,G37/$AA$5)),0,(IF($B$34=1,G37/$AA$3,G37/$AA$5)))</f>
        <v>0</v>
      </c>
      <c r="J37" s="1034">
        <f>+' Original Budget Template'!L37</f>
        <v>0</v>
      </c>
      <c r="K37" s="536">
        <f>+'Progress Report - Yr 1 &amp; 9 mth'!O37</f>
        <v>0</v>
      </c>
      <c r="L37" s="441">
        <f t="shared" si="0"/>
        <v>0</v>
      </c>
      <c r="M37" s="459">
        <f>IF(ISERROR(L37/J37),0,L37/J37)</f>
        <v>0</v>
      </c>
      <c r="N37" s="684">
        <f>+'Progress Financial Report -Yr 2'!N37</f>
        <v>0</v>
      </c>
      <c r="O37" s="174">
        <f>+'Progress Financial Report -Yr 2'!S37</f>
        <v>0</v>
      </c>
      <c r="P37" s="441">
        <f>+O37-N37</f>
        <v>0</v>
      </c>
      <c r="Q37" s="459">
        <f>IF(ISERROR(P37/N37),0,P37/N37)</f>
        <v>0</v>
      </c>
      <c r="R37" s="684">
        <f>+'Progress Financial Report -Yr 3'!R37</f>
        <v>0</v>
      </c>
      <c r="S37" s="174">
        <f>+'Progress Financial Report -Yr 3'!W37</f>
        <v>0</v>
      </c>
      <c r="T37" s="441">
        <f>+S37-R37</f>
        <v>0</v>
      </c>
      <c r="U37" s="459">
        <f>IF(ISERROR(T37/R37),0,T37/R37)</f>
        <v>0</v>
      </c>
      <c r="V37" s="684">
        <f>+'Progress Financial Report -Yr 4'!V37</f>
        <v>0</v>
      </c>
      <c r="W37" s="174">
        <f>+'Progress Financial Report -Yr 4'!AA37</f>
        <v>0</v>
      </c>
      <c r="X37" s="441">
        <f>+W37-V37</f>
        <v>0</v>
      </c>
      <c r="Y37" s="459">
        <f>IF(ISERROR(X37/V37),0,X37/V37)</f>
        <v>0</v>
      </c>
      <c r="Z37" s="684">
        <f>+'Progress Financial Report -Yr 4'!AM37</f>
        <v>0</v>
      </c>
      <c r="AA37" s="440"/>
      <c r="AB37" s="440"/>
      <c r="AC37" s="440"/>
      <c r="AD37" s="440"/>
      <c r="AE37" s="1034">
        <f>SUM(AA37:AD37)</f>
        <v>0</v>
      </c>
      <c r="AF37" s="441">
        <f>+AE37-Z37</f>
        <v>0</v>
      </c>
      <c r="AG37" s="459">
        <f>IF(ISERROR(AF37/Z37),0,AF37/Z37)</f>
        <v>0</v>
      </c>
      <c r="AH37" s="469"/>
      <c r="AI37" s="469"/>
      <c r="AJ37" s="914"/>
    </row>
    <row r="38" spans="1:36" x14ac:dyDescent="0.2">
      <c r="A38" s="913">
        <f>' Original Budget Template'!A38</f>
        <v>4.3</v>
      </c>
      <c r="B38" s="4"/>
      <c r="C38" s="11" t="str">
        <f>' Original Budget Template'!C38</f>
        <v>Description - suboutputs/tasks/expense type</v>
      </c>
      <c r="D38" s="22"/>
      <c r="E38" s="1068"/>
      <c r="F38" s="1034">
        <f>+' Original Budget Template'!F38</f>
        <v>0</v>
      </c>
      <c r="G38" s="439">
        <f>SUM(K38,O38,S38,W38,AE38)</f>
        <v>0</v>
      </c>
      <c r="H38" s="439">
        <f>' Original Budget Template'!G38</f>
        <v>0</v>
      </c>
      <c r="I38" s="1035">
        <f>IF(ISERROR(IF($B$34=1,G38/$AA$3,G38/$AA$5)),0,(IF($B$34=1,G38/$AA$3,G38/$AA$5)))</f>
        <v>0</v>
      </c>
      <c r="J38" s="1034">
        <f>+' Original Budget Template'!L38</f>
        <v>0</v>
      </c>
      <c r="K38" s="536">
        <f>+'Progress Report - Yr 1 &amp; 9 mth'!O38</f>
        <v>0</v>
      </c>
      <c r="L38" s="441">
        <f t="shared" si="0"/>
        <v>0</v>
      </c>
      <c r="M38" s="459">
        <f>IF(ISERROR(L38/J38),0,L38/J38)</f>
        <v>0</v>
      </c>
      <c r="N38" s="684">
        <f>+'Progress Financial Report -Yr 2'!N38</f>
        <v>0</v>
      </c>
      <c r="O38" s="174">
        <f>+'Progress Financial Report -Yr 2'!S38</f>
        <v>0</v>
      </c>
      <c r="P38" s="441">
        <f>+O38-N38</f>
        <v>0</v>
      </c>
      <c r="Q38" s="459">
        <f>IF(ISERROR(P38/N38),0,P38/N38)</f>
        <v>0</v>
      </c>
      <c r="R38" s="684">
        <f>+'Progress Financial Report -Yr 3'!R38</f>
        <v>0</v>
      </c>
      <c r="S38" s="174">
        <f>+'Progress Financial Report -Yr 3'!W38</f>
        <v>0</v>
      </c>
      <c r="T38" s="441">
        <f>+S38-R38</f>
        <v>0</v>
      </c>
      <c r="U38" s="459">
        <f>IF(ISERROR(T38/R38),0,T38/R38)</f>
        <v>0</v>
      </c>
      <c r="V38" s="684">
        <f>+'Progress Financial Report -Yr 4'!V38</f>
        <v>0</v>
      </c>
      <c r="W38" s="174">
        <f>+'Progress Financial Report -Yr 4'!AA38</f>
        <v>0</v>
      </c>
      <c r="X38" s="441">
        <f>+W38-V38</f>
        <v>0</v>
      </c>
      <c r="Y38" s="459">
        <f>IF(ISERROR(X38/V38),0,X38/V38)</f>
        <v>0</v>
      </c>
      <c r="Z38" s="684">
        <f>+'Progress Financial Report -Yr 4'!AM38</f>
        <v>0</v>
      </c>
      <c r="AA38" s="440"/>
      <c r="AB38" s="440"/>
      <c r="AC38" s="440"/>
      <c r="AD38" s="440"/>
      <c r="AE38" s="1034">
        <f>SUM(AA38:AD38)</f>
        <v>0</v>
      </c>
      <c r="AF38" s="441">
        <f>+AE38-Z38</f>
        <v>0</v>
      </c>
      <c r="AG38" s="459">
        <f>IF(ISERROR(AF38/Z38),0,AF38/Z38)</f>
        <v>0</v>
      </c>
      <c r="AH38" s="469"/>
      <c r="AI38" s="469"/>
      <c r="AJ38" s="914"/>
    </row>
    <row r="39" spans="1:36" x14ac:dyDescent="0.2">
      <c r="A39" s="913">
        <f>' Original Budget Template'!A39</f>
        <v>4.4000000000000004</v>
      </c>
      <c r="B39" s="4"/>
      <c r="C39" s="419" t="str">
        <f>' Original Budget Template'!C39</f>
        <v>Description - suboutputs/tasks/expense type</v>
      </c>
      <c r="D39" s="30"/>
      <c r="E39" s="1071"/>
      <c r="F39" s="1034">
        <f>+' Original Budget Template'!F39</f>
        <v>0</v>
      </c>
      <c r="G39" s="439">
        <f>SUM(K39,O39,S39,W39,AE39)</f>
        <v>0</v>
      </c>
      <c r="H39" s="439">
        <f>' Original Budget Template'!G39</f>
        <v>0</v>
      </c>
      <c r="I39" s="1035">
        <f>IF(ISERROR(IF($B$34=1,G39/$AA$3,G39/$AA$5)),0,(IF($B$34=1,G39/$AA$3,G39/$AA$5)))</f>
        <v>0</v>
      </c>
      <c r="J39" s="1034">
        <f>+' Original Budget Template'!L39</f>
        <v>0</v>
      </c>
      <c r="K39" s="536">
        <f>+'Progress Report - Yr 1 &amp; 9 mth'!O39</f>
        <v>0</v>
      </c>
      <c r="L39" s="441">
        <f t="shared" si="0"/>
        <v>0</v>
      </c>
      <c r="M39" s="459">
        <f>IF(ISERROR(L39/J39),0,L39/J39)</f>
        <v>0</v>
      </c>
      <c r="N39" s="684">
        <f>+'Progress Financial Report -Yr 2'!N39</f>
        <v>0</v>
      </c>
      <c r="O39" s="174">
        <f>+'Progress Financial Report -Yr 2'!S39</f>
        <v>0</v>
      </c>
      <c r="P39" s="441">
        <f>+O39-N39</f>
        <v>0</v>
      </c>
      <c r="Q39" s="459">
        <f>IF(ISERROR(P39/N39),0,P39/N39)</f>
        <v>0</v>
      </c>
      <c r="R39" s="684">
        <f>+'Progress Financial Report -Yr 3'!R39</f>
        <v>0</v>
      </c>
      <c r="S39" s="174">
        <f>+'Progress Financial Report -Yr 3'!W39</f>
        <v>0</v>
      </c>
      <c r="T39" s="441">
        <f>+S39-R39</f>
        <v>0</v>
      </c>
      <c r="U39" s="459">
        <f>IF(ISERROR(T39/R39),0,T39/R39)</f>
        <v>0</v>
      </c>
      <c r="V39" s="684">
        <f>+'Progress Financial Report -Yr 4'!V39</f>
        <v>0</v>
      </c>
      <c r="W39" s="174">
        <f>+'Progress Financial Report -Yr 4'!AA39</f>
        <v>0</v>
      </c>
      <c r="X39" s="441">
        <f>+W39-V39</f>
        <v>0</v>
      </c>
      <c r="Y39" s="459">
        <f>IF(ISERROR(X39/V39),0,X39/V39)</f>
        <v>0</v>
      </c>
      <c r="Z39" s="684">
        <f>+'Progress Financial Report -Yr 4'!AM39</f>
        <v>0</v>
      </c>
      <c r="AA39" s="440"/>
      <c r="AB39" s="440"/>
      <c r="AC39" s="440"/>
      <c r="AD39" s="440"/>
      <c r="AE39" s="1034">
        <f>SUM(AA39:AD39)</f>
        <v>0</v>
      </c>
      <c r="AF39" s="441">
        <f>+AE39-Z39</f>
        <v>0</v>
      </c>
      <c r="AG39" s="459">
        <f>IF(ISERROR(AF39/Z39),0,AF39/Z39)</f>
        <v>0</v>
      </c>
      <c r="AH39" s="469"/>
      <c r="AI39" s="469"/>
      <c r="AJ39" s="914"/>
    </row>
    <row r="40" spans="1:36" ht="5.25" customHeight="1" x14ac:dyDescent="0.2">
      <c r="A40" s="913"/>
      <c r="B40" s="4"/>
      <c r="C40" s="11"/>
      <c r="D40" s="22"/>
      <c r="E40" s="1068"/>
      <c r="F40" s="1034"/>
      <c r="G40" s="439"/>
      <c r="H40" s="439"/>
      <c r="I40" s="1035"/>
      <c r="J40" s="1107"/>
      <c r="K40" s="443"/>
      <c r="L40" s="441" t="s">
        <v>62</v>
      </c>
      <c r="M40" s="458" t="s">
        <v>62</v>
      </c>
      <c r="N40" s="685"/>
      <c r="O40" s="26"/>
      <c r="P40" s="441" t="s">
        <v>62</v>
      </c>
      <c r="Q40" s="458" t="s">
        <v>62</v>
      </c>
      <c r="R40" s="685"/>
      <c r="S40" s="26"/>
      <c r="T40" s="441" t="s">
        <v>62</v>
      </c>
      <c r="U40" s="458" t="s">
        <v>62</v>
      </c>
      <c r="V40" s="685"/>
      <c r="W40" s="26"/>
      <c r="X40" s="441" t="s">
        <v>62</v>
      </c>
      <c r="Y40" s="458" t="s">
        <v>62</v>
      </c>
      <c r="Z40" s="685"/>
      <c r="AA40" s="443"/>
      <c r="AB40" s="443"/>
      <c r="AC40" s="443"/>
      <c r="AD40" s="443"/>
      <c r="AE40" s="1107"/>
      <c r="AF40" s="441" t="s">
        <v>62</v>
      </c>
      <c r="AG40" s="458" t="s">
        <v>62</v>
      </c>
      <c r="AH40" s="469"/>
      <c r="AI40" s="469"/>
      <c r="AJ40" s="916"/>
    </row>
    <row r="41" spans="1:36" x14ac:dyDescent="0.2">
      <c r="A41" s="917">
        <f>' Original Budget Template'!A41</f>
        <v>5</v>
      </c>
      <c r="B41" s="1311">
        <f>' Original Budget Template'!B41</f>
        <v>1</v>
      </c>
      <c r="C41" s="416" t="str">
        <f>' Original Budget Template'!C41</f>
        <v>Description (Output 5)</v>
      </c>
      <c r="D41" s="417">
        <f>' Original Budget Template'!D41</f>
        <v>0</v>
      </c>
      <c r="E41" s="1069">
        <f>' Original Budget Template'!E41</f>
        <v>0</v>
      </c>
      <c r="F41" s="1030">
        <f>SUM(F42:F47)</f>
        <v>0</v>
      </c>
      <c r="G41" s="434">
        <f>SUM(K41,O41,S41,W41,AE41)</f>
        <v>0</v>
      </c>
      <c r="H41" s="434">
        <f>' Original Budget Template'!G41</f>
        <v>0</v>
      </c>
      <c r="I41" s="1031">
        <f>SUM(I42:I47)</f>
        <v>0</v>
      </c>
      <c r="J41" s="1038">
        <f>+' Original Budget Template'!L41</f>
        <v>0</v>
      </c>
      <c r="K41" s="434">
        <f>SUM(K43:K47)</f>
        <v>0</v>
      </c>
      <c r="L41" s="435">
        <f>+K41-J41</f>
        <v>0</v>
      </c>
      <c r="M41" s="457">
        <f>IF(ISERROR(L41/J41),0,L41/J41)</f>
        <v>0</v>
      </c>
      <c r="N41" s="686">
        <f>SUM(N43:N46)</f>
        <v>0</v>
      </c>
      <c r="O41" s="384">
        <f>SUM(O43:O46)</f>
        <v>0</v>
      </c>
      <c r="P41" s="435">
        <f>+O41-N41</f>
        <v>0</v>
      </c>
      <c r="Q41" s="457">
        <f>IF(ISERROR(P41/N41),0,P41/N41)</f>
        <v>0</v>
      </c>
      <c r="R41" s="686">
        <f>SUM(R43:R46)</f>
        <v>0</v>
      </c>
      <c r="S41" s="384">
        <f>SUM(S43:S46)</f>
        <v>0</v>
      </c>
      <c r="T41" s="435">
        <f>+S41-R41</f>
        <v>0</v>
      </c>
      <c r="U41" s="457">
        <f>IF(ISERROR(T41/R41),0,T41/R41)</f>
        <v>0</v>
      </c>
      <c r="V41" s="686">
        <f>SUM(V43:V46)</f>
        <v>0</v>
      </c>
      <c r="W41" s="384">
        <f>SUM(W43:W46)</f>
        <v>0</v>
      </c>
      <c r="X41" s="435">
        <f>+W41-V41</f>
        <v>0</v>
      </c>
      <c r="Y41" s="457">
        <f>IF(ISERROR(X41/V41),0,X41/V41)</f>
        <v>0</v>
      </c>
      <c r="Z41" s="686">
        <f>SUM(Z43:Z46)</f>
        <v>0</v>
      </c>
      <c r="AA41" s="1030">
        <f>SUM(AA43:AA47)</f>
        <v>0</v>
      </c>
      <c r="AB41" s="1030">
        <f>SUM(AB43:AB47)</f>
        <v>0</v>
      </c>
      <c r="AC41" s="1030">
        <f>SUM(AC43:AC47)</f>
        <v>0</v>
      </c>
      <c r="AD41" s="1030">
        <f>SUM(AD43:AD47)</f>
        <v>0</v>
      </c>
      <c r="AE41" s="1030">
        <f>SUM(AE43:AE47)</f>
        <v>0</v>
      </c>
      <c r="AF41" s="435">
        <f>+AE41-Z41</f>
        <v>0</v>
      </c>
      <c r="AG41" s="457">
        <f>IF(ISERROR(AF41/Z41),0,AF41/Z41)</f>
        <v>0</v>
      </c>
      <c r="AH41" s="472">
        <f>IF(ISERROR((+$Z41+$V41+$R41+$N41+$J41)/$F41),0,(+$Z41+$V41+$R41+$N41+$J41)/$F41)</f>
        <v>0</v>
      </c>
      <c r="AI41" s="472">
        <f>IF(ISERROR(($AE41+$W41+$S41+$O41+$K41)/$G41),0,($AE41+$W41+$S41+$O41+$K41)/$G41)</f>
        <v>0</v>
      </c>
      <c r="AJ41" s="918"/>
    </row>
    <row r="42" spans="1:36" ht="38.25" x14ac:dyDescent="0.2">
      <c r="A42" s="919"/>
      <c r="B42" s="1312"/>
      <c r="C42" s="188" t="str">
        <f>' Original Budget Template'!C42</f>
        <v>Under each sub-output, provide a detailed description of what resources will be used to deliver the outputs:</v>
      </c>
      <c r="D42" s="23"/>
      <c r="E42" s="1070"/>
      <c r="F42" s="1032"/>
      <c r="G42" s="437"/>
      <c r="H42" s="437"/>
      <c r="I42" s="1033"/>
      <c r="J42" s="1039"/>
      <c r="K42" s="437"/>
      <c r="L42" s="441"/>
      <c r="M42" s="458"/>
      <c r="N42" s="683"/>
      <c r="O42" s="27"/>
      <c r="P42" s="441"/>
      <c r="Q42" s="458"/>
      <c r="R42" s="683"/>
      <c r="S42" s="27"/>
      <c r="T42" s="441"/>
      <c r="U42" s="458"/>
      <c r="V42" s="683"/>
      <c r="W42" s="27"/>
      <c r="X42" s="441"/>
      <c r="Y42" s="458"/>
      <c r="Z42" s="683"/>
      <c r="AA42" s="437"/>
      <c r="AB42" s="437"/>
      <c r="AC42" s="437"/>
      <c r="AD42" s="437"/>
      <c r="AE42" s="1032"/>
      <c r="AF42" s="441"/>
      <c r="AG42" s="458"/>
      <c r="AH42" s="469"/>
      <c r="AI42" s="469"/>
      <c r="AJ42" s="912"/>
    </row>
    <row r="43" spans="1:36" x14ac:dyDescent="0.2">
      <c r="A43" s="913">
        <f>' Original Budget Template'!A43</f>
        <v>5.0999999999999996</v>
      </c>
      <c r="B43" s="4"/>
      <c r="C43" s="11" t="str">
        <f>' Original Budget Template'!C43</f>
        <v>Description - suboutputs/tasks/expense type</v>
      </c>
      <c r="D43" s="22"/>
      <c r="E43" s="1068"/>
      <c r="F43" s="1034">
        <f>+' Original Budget Template'!F43</f>
        <v>0</v>
      </c>
      <c r="G43" s="439">
        <f>SUM(K43,O43,S43,W43,AE43)</f>
        <v>0</v>
      </c>
      <c r="H43" s="439">
        <f>' Original Budget Template'!G43</f>
        <v>0</v>
      </c>
      <c r="I43" s="1035">
        <f>IF(ISERROR(IF($B$41=1,G43/$AA$3,G43/$AA$5)),0,(IF($B$41=1,G43/$AA$3,G43/$AA$5)))</f>
        <v>0</v>
      </c>
      <c r="J43" s="1034">
        <f>+' Original Budget Template'!L43</f>
        <v>0</v>
      </c>
      <c r="K43" s="536">
        <f>+'Progress Report - Yr 1 &amp; 9 mth'!O43</f>
        <v>0</v>
      </c>
      <c r="L43" s="441">
        <f t="shared" ref="L43:L82" si="1">+K43-J43</f>
        <v>0</v>
      </c>
      <c r="M43" s="459">
        <f>IF(ISERROR(L43/J43),0,L43/J43)</f>
        <v>0</v>
      </c>
      <c r="N43" s="684">
        <f>+'Progress Financial Report -Yr 2'!N43</f>
        <v>0</v>
      </c>
      <c r="O43" s="174">
        <f>+'Progress Financial Report -Yr 2'!S43</f>
        <v>0</v>
      </c>
      <c r="P43" s="441">
        <f>+O43-N43</f>
        <v>0</v>
      </c>
      <c r="Q43" s="459">
        <f>IF(ISERROR(P43/N43),0,P43/N43)</f>
        <v>0</v>
      </c>
      <c r="R43" s="684">
        <f>+'Progress Financial Report -Yr 3'!R43</f>
        <v>0</v>
      </c>
      <c r="S43" s="174">
        <f>+'Progress Financial Report -Yr 3'!W43</f>
        <v>0</v>
      </c>
      <c r="T43" s="441">
        <f>+S43-R43</f>
        <v>0</v>
      </c>
      <c r="U43" s="459">
        <f>IF(ISERROR(T43/R43),0,T43/R43)</f>
        <v>0</v>
      </c>
      <c r="V43" s="684">
        <f>+'Progress Financial Report -Yr 4'!V43</f>
        <v>0</v>
      </c>
      <c r="W43" s="174">
        <f>+'Progress Financial Report -Yr 4'!AA43</f>
        <v>0</v>
      </c>
      <c r="X43" s="441">
        <f>+W43-V43</f>
        <v>0</v>
      </c>
      <c r="Y43" s="459">
        <f>IF(ISERROR(X43/V43),0,X43/V43)</f>
        <v>0</v>
      </c>
      <c r="Z43" s="684">
        <f>+'Progress Financial Report -Yr 4'!AM43</f>
        <v>0</v>
      </c>
      <c r="AA43" s="440"/>
      <c r="AB43" s="440"/>
      <c r="AC43" s="440"/>
      <c r="AD43" s="440"/>
      <c r="AE43" s="1034">
        <f>SUM(AA43:AD43)</f>
        <v>0</v>
      </c>
      <c r="AF43" s="441">
        <f>+AE43-Z43</f>
        <v>0</v>
      </c>
      <c r="AG43" s="459">
        <f>IF(ISERROR(AF43/Z43),0,AF43/Z43)</f>
        <v>0</v>
      </c>
      <c r="AH43" s="469"/>
      <c r="AI43" s="469"/>
      <c r="AJ43" s="914"/>
    </row>
    <row r="44" spans="1:36" x14ac:dyDescent="0.2">
      <c r="A44" s="913">
        <f>' Original Budget Template'!A44</f>
        <v>5.2</v>
      </c>
      <c r="B44" s="4"/>
      <c r="C44" s="11" t="str">
        <f>' Original Budget Template'!C44</f>
        <v>Description - suboutputs/tasks/expense type</v>
      </c>
      <c r="D44" s="22"/>
      <c r="E44" s="1068"/>
      <c r="F44" s="1034">
        <f>+' Original Budget Template'!F44</f>
        <v>0</v>
      </c>
      <c r="G44" s="439">
        <f>SUM(K44,O44,S44,W44,AE44)</f>
        <v>0</v>
      </c>
      <c r="H44" s="439">
        <f>' Original Budget Template'!G44</f>
        <v>0</v>
      </c>
      <c r="I44" s="1035">
        <f>IF(ISERROR(IF($B$41=1,G44/$AA$3,G44/$AA$5)),0,(IF($B$41=1,G44/$AA$3,G44/$AA$5)))</f>
        <v>0</v>
      </c>
      <c r="J44" s="1034">
        <f>+' Original Budget Template'!L44</f>
        <v>0</v>
      </c>
      <c r="K44" s="536">
        <f>+'Progress Report - Yr 1 &amp; 9 mth'!O44</f>
        <v>0</v>
      </c>
      <c r="L44" s="441">
        <f t="shared" si="1"/>
        <v>0</v>
      </c>
      <c r="M44" s="459">
        <f>IF(ISERROR(L44/J44),0,L44/J44)</f>
        <v>0</v>
      </c>
      <c r="N44" s="684">
        <f>+'Progress Financial Report -Yr 2'!N44</f>
        <v>0</v>
      </c>
      <c r="O44" s="174">
        <f>+'Progress Financial Report -Yr 2'!S44</f>
        <v>0</v>
      </c>
      <c r="P44" s="441">
        <f>+O44-N44</f>
        <v>0</v>
      </c>
      <c r="Q44" s="459">
        <f>IF(ISERROR(P44/N44),0,P44/N44)</f>
        <v>0</v>
      </c>
      <c r="R44" s="684">
        <f>+'Progress Financial Report -Yr 3'!R44</f>
        <v>0</v>
      </c>
      <c r="S44" s="174">
        <f>+'Progress Financial Report -Yr 3'!W44</f>
        <v>0</v>
      </c>
      <c r="T44" s="441">
        <f>+S44-R44</f>
        <v>0</v>
      </c>
      <c r="U44" s="459">
        <f>IF(ISERROR(T44/R44),0,T44/R44)</f>
        <v>0</v>
      </c>
      <c r="V44" s="684">
        <f>+'Progress Financial Report -Yr 4'!V44</f>
        <v>0</v>
      </c>
      <c r="W44" s="174">
        <f>+'Progress Financial Report -Yr 4'!AA44</f>
        <v>0</v>
      </c>
      <c r="X44" s="441">
        <f>+W44-V44</f>
        <v>0</v>
      </c>
      <c r="Y44" s="459">
        <f>IF(ISERROR(X44/V44),0,X44/V44)</f>
        <v>0</v>
      </c>
      <c r="Z44" s="684">
        <f>+'Progress Financial Report -Yr 4'!AM44</f>
        <v>0</v>
      </c>
      <c r="AA44" s="440"/>
      <c r="AB44" s="440"/>
      <c r="AC44" s="440"/>
      <c r="AD44" s="440"/>
      <c r="AE44" s="1034">
        <f>SUM(AA44:AD44)</f>
        <v>0</v>
      </c>
      <c r="AF44" s="441">
        <f>+AE44-Z44</f>
        <v>0</v>
      </c>
      <c r="AG44" s="459">
        <f>IF(ISERROR(AF44/Z44),0,AF44/Z44)</f>
        <v>0</v>
      </c>
      <c r="AH44" s="469"/>
      <c r="AI44" s="469"/>
      <c r="AJ44" s="914"/>
    </row>
    <row r="45" spans="1:36" x14ac:dyDescent="0.2">
      <c r="A45" s="913">
        <f>' Original Budget Template'!A45</f>
        <v>5.3</v>
      </c>
      <c r="B45" s="4"/>
      <c r="C45" s="11" t="str">
        <f>' Original Budget Template'!C45</f>
        <v>Description - suboutputs/tasks/expense type</v>
      </c>
      <c r="D45" s="22"/>
      <c r="E45" s="1068"/>
      <c r="F45" s="1034">
        <f>+' Original Budget Template'!F45</f>
        <v>0</v>
      </c>
      <c r="G45" s="439">
        <f>SUM(K45,O45,S45,W45,AE45)</f>
        <v>0</v>
      </c>
      <c r="H45" s="439">
        <f>' Original Budget Template'!G45</f>
        <v>0</v>
      </c>
      <c r="I45" s="1035">
        <f>IF(ISERROR(IF($B$41=1,G45/$AA$3,G45/$AA$5)),0,(IF($B$41=1,G45/$AA$3,G45/$AA$5)))</f>
        <v>0</v>
      </c>
      <c r="J45" s="1034">
        <f>+' Original Budget Template'!L45</f>
        <v>0</v>
      </c>
      <c r="K45" s="536">
        <f>+'Progress Report - Yr 1 &amp; 9 mth'!O45</f>
        <v>0</v>
      </c>
      <c r="L45" s="441">
        <f t="shared" si="1"/>
        <v>0</v>
      </c>
      <c r="M45" s="459">
        <f>IF(ISERROR(L45/J45),0,L45/J45)</f>
        <v>0</v>
      </c>
      <c r="N45" s="684">
        <f>+'Progress Financial Report -Yr 2'!N45</f>
        <v>0</v>
      </c>
      <c r="O45" s="174">
        <f>+'Progress Financial Report -Yr 2'!S45</f>
        <v>0</v>
      </c>
      <c r="P45" s="441">
        <f>+O45-N45</f>
        <v>0</v>
      </c>
      <c r="Q45" s="459">
        <f>IF(ISERROR(P45/N45),0,P45/N45)</f>
        <v>0</v>
      </c>
      <c r="R45" s="684">
        <f>+'Progress Financial Report -Yr 3'!R45</f>
        <v>0</v>
      </c>
      <c r="S45" s="174">
        <f>+'Progress Financial Report -Yr 3'!W45</f>
        <v>0</v>
      </c>
      <c r="T45" s="441">
        <f>+S45-R45</f>
        <v>0</v>
      </c>
      <c r="U45" s="459">
        <f>IF(ISERROR(T45/R45),0,T45/R45)</f>
        <v>0</v>
      </c>
      <c r="V45" s="684">
        <f>+'Progress Financial Report -Yr 4'!V45</f>
        <v>0</v>
      </c>
      <c r="W45" s="174">
        <f>+'Progress Financial Report -Yr 4'!AA45</f>
        <v>0</v>
      </c>
      <c r="X45" s="441">
        <f>+W45-V45</f>
        <v>0</v>
      </c>
      <c r="Y45" s="459">
        <f>IF(ISERROR(X45/V45),0,X45/V45)</f>
        <v>0</v>
      </c>
      <c r="Z45" s="684">
        <f>+'Progress Financial Report -Yr 4'!AM45</f>
        <v>0</v>
      </c>
      <c r="AA45" s="440"/>
      <c r="AB45" s="440"/>
      <c r="AC45" s="440"/>
      <c r="AD45" s="440"/>
      <c r="AE45" s="1034">
        <f>SUM(AA45:AD45)</f>
        <v>0</v>
      </c>
      <c r="AF45" s="441">
        <f>+AE45-Z45</f>
        <v>0</v>
      </c>
      <c r="AG45" s="459">
        <f>IF(ISERROR(AF45/Z45),0,AF45/Z45)</f>
        <v>0</v>
      </c>
      <c r="AH45" s="469"/>
      <c r="AI45" s="469"/>
      <c r="AJ45" s="914"/>
    </row>
    <row r="46" spans="1:36" x14ac:dyDescent="0.2">
      <c r="A46" s="913">
        <f>' Original Budget Template'!A46</f>
        <v>5.4</v>
      </c>
      <c r="B46" s="4"/>
      <c r="C46" s="419" t="str">
        <f>' Original Budget Template'!C46</f>
        <v>Description - suboutputs/tasks/expense type</v>
      </c>
      <c r="D46" s="30"/>
      <c r="E46" s="1071"/>
      <c r="F46" s="1034">
        <f>+' Original Budget Template'!F46</f>
        <v>0</v>
      </c>
      <c r="G46" s="439">
        <f>SUM(K46,O46,S46,W46,AE46)</f>
        <v>0</v>
      </c>
      <c r="H46" s="439">
        <f>' Original Budget Template'!G46</f>
        <v>0</v>
      </c>
      <c r="I46" s="1035">
        <f>IF(ISERROR(IF($B$41=1,G46/$AA$3,G46/$AA$5)),0,(IF($B$41=1,G46/$AA$3,G46/$AA$5)))</f>
        <v>0</v>
      </c>
      <c r="J46" s="1034">
        <f>+' Original Budget Template'!L46</f>
        <v>0</v>
      </c>
      <c r="K46" s="536">
        <f>+'Progress Report - Yr 1 &amp; 9 mth'!O46</f>
        <v>0</v>
      </c>
      <c r="L46" s="441">
        <f t="shared" si="1"/>
        <v>0</v>
      </c>
      <c r="M46" s="459">
        <f>IF(ISERROR(L46/J46),0,L46/J46)</f>
        <v>0</v>
      </c>
      <c r="N46" s="684">
        <f>+'Progress Financial Report -Yr 2'!N46</f>
        <v>0</v>
      </c>
      <c r="O46" s="174">
        <f>+'Progress Financial Report -Yr 2'!S46</f>
        <v>0</v>
      </c>
      <c r="P46" s="441">
        <f>+O46-N46</f>
        <v>0</v>
      </c>
      <c r="Q46" s="459">
        <f>IF(ISERROR(P46/N46),0,P46/N46)</f>
        <v>0</v>
      </c>
      <c r="R46" s="684">
        <f>+'Progress Financial Report -Yr 3'!R46</f>
        <v>0</v>
      </c>
      <c r="S46" s="174">
        <f>+'Progress Financial Report -Yr 3'!W46</f>
        <v>0</v>
      </c>
      <c r="T46" s="441">
        <f>+S46-R46</f>
        <v>0</v>
      </c>
      <c r="U46" s="459">
        <f>IF(ISERROR(T46/R46),0,T46/R46)</f>
        <v>0</v>
      </c>
      <c r="V46" s="684">
        <f>+'Progress Financial Report -Yr 4'!V46</f>
        <v>0</v>
      </c>
      <c r="W46" s="174">
        <f>+'Progress Financial Report -Yr 4'!AA46</f>
        <v>0</v>
      </c>
      <c r="X46" s="441">
        <f>+W46-V46</f>
        <v>0</v>
      </c>
      <c r="Y46" s="459">
        <f>IF(ISERROR(X46/V46),0,X46/V46)</f>
        <v>0</v>
      </c>
      <c r="Z46" s="684">
        <f>+'Progress Financial Report -Yr 4'!AM46</f>
        <v>0</v>
      </c>
      <c r="AA46" s="440"/>
      <c r="AB46" s="440"/>
      <c r="AC46" s="440"/>
      <c r="AD46" s="440"/>
      <c r="AE46" s="1034">
        <f>SUM(AA46:AD46)</f>
        <v>0</v>
      </c>
      <c r="AF46" s="441">
        <f>+AE46-Z46</f>
        <v>0</v>
      </c>
      <c r="AG46" s="459">
        <f>IF(ISERROR(AF46/Z46),0,AF46/Z46)</f>
        <v>0</v>
      </c>
      <c r="AH46" s="469"/>
      <c r="AI46" s="469"/>
      <c r="AJ46" s="914"/>
    </row>
    <row r="47" spans="1:36" ht="5.25" customHeight="1" x14ac:dyDescent="0.2">
      <c r="A47" s="913"/>
      <c r="B47" s="4"/>
      <c r="C47" s="11"/>
      <c r="D47" s="22"/>
      <c r="E47" s="1068"/>
      <c r="F47" s="1034"/>
      <c r="G47" s="439"/>
      <c r="H47" s="439"/>
      <c r="I47" s="1035"/>
      <c r="J47" s="1107"/>
      <c r="K47" s="443"/>
      <c r="L47" s="441" t="s">
        <v>62</v>
      </c>
      <c r="M47" s="458" t="s">
        <v>62</v>
      </c>
      <c r="N47" s="685"/>
      <c r="O47" s="26"/>
      <c r="P47" s="441" t="s">
        <v>62</v>
      </c>
      <c r="Q47" s="458" t="s">
        <v>62</v>
      </c>
      <c r="R47" s="685"/>
      <c r="S47" s="26"/>
      <c r="T47" s="441" t="s">
        <v>62</v>
      </c>
      <c r="U47" s="458" t="s">
        <v>62</v>
      </c>
      <c r="V47" s="685"/>
      <c r="W47" s="26"/>
      <c r="X47" s="441" t="s">
        <v>62</v>
      </c>
      <c r="Y47" s="458" t="s">
        <v>62</v>
      </c>
      <c r="Z47" s="685"/>
      <c r="AA47" s="443"/>
      <c r="AB47" s="443"/>
      <c r="AC47" s="443"/>
      <c r="AD47" s="443"/>
      <c r="AE47" s="1107"/>
      <c r="AF47" s="441" t="s">
        <v>62</v>
      </c>
      <c r="AG47" s="458" t="s">
        <v>62</v>
      </c>
      <c r="AH47" s="469"/>
      <c r="AI47" s="469"/>
      <c r="AJ47" s="916"/>
    </row>
    <row r="48" spans="1:36" x14ac:dyDescent="0.2">
      <c r="A48" s="917">
        <f>' Original Budget Template'!A48</f>
        <v>6</v>
      </c>
      <c r="B48" s="1311">
        <f>' Original Budget Template'!B48</f>
        <v>1</v>
      </c>
      <c r="C48" s="416" t="str">
        <f>' Original Budget Template'!C48</f>
        <v>Description (Output 6)</v>
      </c>
      <c r="D48" s="417">
        <f>' Original Budget Template'!D48</f>
        <v>0</v>
      </c>
      <c r="E48" s="1069">
        <f>' Original Budget Template'!E48</f>
        <v>0</v>
      </c>
      <c r="F48" s="1030">
        <f>SUM(F49:F54)</f>
        <v>0</v>
      </c>
      <c r="G48" s="434">
        <f>SUM(K48,O48,S48,W48,AE48)</f>
        <v>0</v>
      </c>
      <c r="H48" s="434">
        <f>' Original Budget Template'!G48</f>
        <v>0</v>
      </c>
      <c r="I48" s="1031">
        <f>SUM(I49:I54)</f>
        <v>0</v>
      </c>
      <c r="J48" s="1038">
        <f>+' Original Budget Template'!L48</f>
        <v>0</v>
      </c>
      <c r="K48" s="434">
        <f>SUM(K50:K54)</f>
        <v>0</v>
      </c>
      <c r="L48" s="435">
        <f>+K48-J48</f>
        <v>0</v>
      </c>
      <c r="M48" s="457">
        <f>IF(ISERROR(L48/J48),0,L48/J48)</f>
        <v>0</v>
      </c>
      <c r="N48" s="686">
        <f>SUM(N50:N53)</f>
        <v>0</v>
      </c>
      <c r="O48" s="384">
        <f>SUM(O50:O53)</f>
        <v>0</v>
      </c>
      <c r="P48" s="435">
        <f>+O48-N48</f>
        <v>0</v>
      </c>
      <c r="Q48" s="457">
        <f>IF(ISERROR(P48/N48),0,P48/N48)</f>
        <v>0</v>
      </c>
      <c r="R48" s="686">
        <f>SUM(R50:R53)</f>
        <v>0</v>
      </c>
      <c r="S48" s="384">
        <f>SUM(S50:S53)</f>
        <v>0</v>
      </c>
      <c r="T48" s="435">
        <f>+S48-R48</f>
        <v>0</v>
      </c>
      <c r="U48" s="457">
        <f>IF(ISERROR(T48/R48),0,T48/R48)</f>
        <v>0</v>
      </c>
      <c r="V48" s="686">
        <f>SUM(V50:V53)</f>
        <v>0</v>
      </c>
      <c r="W48" s="384">
        <f>SUM(W50:W53)</f>
        <v>0</v>
      </c>
      <c r="X48" s="435">
        <f>+W48-V48</f>
        <v>0</v>
      </c>
      <c r="Y48" s="457">
        <f>IF(ISERROR(X48/V48),0,X48/V48)</f>
        <v>0</v>
      </c>
      <c r="Z48" s="686">
        <f>SUM(Z50:Z53)</f>
        <v>0</v>
      </c>
      <c r="AA48" s="1030">
        <f>SUM(AA50:AA54)</f>
        <v>0</v>
      </c>
      <c r="AB48" s="1030">
        <f>SUM(AB50:AB54)</f>
        <v>0</v>
      </c>
      <c r="AC48" s="1030">
        <f>SUM(AC50:AC54)</f>
        <v>0</v>
      </c>
      <c r="AD48" s="1030">
        <f>SUM(AD50:AD54)</f>
        <v>0</v>
      </c>
      <c r="AE48" s="1030">
        <f>SUM(AE50:AE54)</f>
        <v>0</v>
      </c>
      <c r="AF48" s="435">
        <f>+AE48-Z48</f>
        <v>0</v>
      </c>
      <c r="AG48" s="457">
        <f>IF(ISERROR(AF48/Z48),0,AF48/Z48)</f>
        <v>0</v>
      </c>
      <c r="AH48" s="472">
        <f>IF(ISERROR((+$Z48+$V48+$R48+$N48+$J48)/$F48),0,(+$Z48+$V48+$R48+$N48+$J48)/$F48)</f>
        <v>0</v>
      </c>
      <c r="AI48" s="472">
        <f>IF(ISERROR(($AE48+$W48+$S48+$O48+$K48)/$G48),0,($AE48+$W48+$S48+$O48+$K48)/$G48)</f>
        <v>0</v>
      </c>
      <c r="AJ48" s="918"/>
    </row>
    <row r="49" spans="1:36" ht="38.25" hidden="1" outlineLevel="1" x14ac:dyDescent="0.2">
      <c r="A49" s="919"/>
      <c r="B49" s="1312"/>
      <c r="C49" s="188" t="str">
        <f>' Original Budget Template'!C49</f>
        <v>Under each sub-output, provide a detailed description of what resources will be used to deliver the outputs:</v>
      </c>
      <c r="D49" s="23"/>
      <c r="E49" s="1070"/>
      <c r="F49" s="1032"/>
      <c r="G49" s="437"/>
      <c r="H49" s="437"/>
      <c r="I49" s="1033"/>
      <c r="J49" s="1039"/>
      <c r="K49" s="437"/>
      <c r="L49" s="441"/>
      <c r="M49" s="458"/>
      <c r="N49" s="683"/>
      <c r="O49" s="27"/>
      <c r="P49" s="441"/>
      <c r="Q49" s="458"/>
      <c r="R49" s="683"/>
      <c r="S49" s="27"/>
      <c r="T49" s="441"/>
      <c r="U49" s="458"/>
      <c r="V49" s="683"/>
      <c r="W49" s="27"/>
      <c r="X49" s="441"/>
      <c r="Y49" s="458"/>
      <c r="Z49" s="683"/>
      <c r="AA49" s="437"/>
      <c r="AB49" s="437"/>
      <c r="AC49" s="437"/>
      <c r="AD49" s="437"/>
      <c r="AE49" s="1032"/>
      <c r="AF49" s="441"/>
      <c r="AG49" s="458"/>
      <c r="AH49" s="469"/>
      <c r="AI49" s="469"/>
      <c r="AJ49" s="912"/>
    </row>
    <row r="50" spans="1:36" hidden="1" outlineLevel="1" x14ac:dyDescent="0.2">
      <c r="A50" s="913">
        <f>' Original Budget Template'!A50</f>
        <v>6.1</v>
      </c>
      <c r="B50" s="4"/>
      <c r="C50" s="11" t="str">
        <f>' Original Budget Template'!C50</f>
        <v>Description - suboutputs/tasks/expense type</v>
      </c>
      <c r="D50" s="22"/>
      <c r="E50" s="1068"/>
      <c r="F50" s="1034">
        <f>+' Original Budget Template'!F50</f>
        <v>0</v>
      </c>
      <c r="G50" s="439">
        <f>SUM(K50,O50,S50,W50,AE50)</f>
        <v>0</v>
      </c>
      <c r="H50" s="439">
        <f>' Original Budget Template'!G50</f>
        <v>0</v>
      </c>
      <c r="I50" s="1035">
        <f>IF(ISERROR(IF($B$48=1,G50/$AA$3,G50/$AA$5)),0,(IF($B$48=1,G50/$AA$3,G50/$AA$5)))</f>
        <v>0</v>
      </c>
      <c r="J50" s="1034">
        <f>+' Original Budget Template'!L50</f>
        <v>0</v>
      </c>
      <c r="K50" s="536">
        <f>+'Progress Report - Yr 1 &amp; 9 mth'!O50</f>
        <v>0</v>
      </c>
      <c r="L50" s="441">
        <f t="shared" si="1"/>
        <v>0</v>
      </c>
      <c r="M50" s="459">
        <f>IF(ISERROR(L50/J50),0,L50/J50)</f>
        <v>0</v>
      </c>
      <c r="N50" s="684">
        <f>+'Progress Financial Report -Yr 2'!N50</f>
        <v>0</v>
      </c>
      <c r="O50" s="174">
        <f>+'Progress Financial Report -Yr 2'!S50</f>
        <v>0</v>
      </c>
      <c r="P50" s="441">
        <f>+O50-N50</f>
        <v>0</v>
      </c>
      <c r="Q50" s="459">
        <f>IF(ISERROR(P50/N50),0,P50/N50)</f>
        <v>0</v>
      </c>
      <c r="R50" s="684">
        <f>+'Progress Financial Report -Yr 3'!R50</f>
        <v>0</v>
      </c>
      <c r="S50" s="174">
        <f>+'Progress Financial Report -Yr 3'!W50</f>
        <v>0</v>
      </c>
      <c r="T50" s="441">
        <f>+S50-R50</f>
        <v>0</v>
      </c>
      <c r="U50" s="459">
        <f>IF(ISERROR(T50/R50),0,T50/R50)</f>
        <v>0</v>
      </c>
      <c r="V50" s="684">
        <f>+'Progress Financial Report -Yr 4'!V50</f>
        <v>0</v>
      </c>
      <c r="W50" s="174">
        <f>+'Progress Financial Report -Yr 4'!AA50</f>
        <v>0</v>
      </c>
      <c r="X50" s="441">
        <f>+W50-V50</f>
        <v>0</v>
      </c>
      <c r="Y50" s="459">
        <f>IF(ISERROR(X50/V50),0,X50/V50)</f>
        <v>0</v>
      </c>
      <c r="Z50" s="684">
        <f>+'Progress Financial Report -Yr 4'!AM50</f>
        <v>0</v>
      </c>
      <c r="AA50" s="440"/>
      <c r="AB50" s="440"/>
      <c r="AC50" s="440"/>
      <c r="AD50" s="440"/>
      <c r="AE50" s="1034">
        <f>SUM(AA50:AD50)</f>
        <v>0</v>
      </c>
      <c r="AF50" s="441">
        <f>+AE50-Z50</f>
        <v>0</v>
      </c>
      <c r="AG50" s="459">
        <f>IF(ISERROR(AF50/Z50),0,AF50/Z50)</f>
        <v>0</v>
      </c>
      <c r="AH50" s="469"/>
      <c r="AI50" s="469"/>
      <c r="AJ50" s="914"/>
    </row>
    <row r="51" spans="1:36" hidden="1" outlineLevel="1" x14ac:dyDescent="0.2">
      <c r="A51" s="913">
        <f>' Original Budget Template'!A51</f>
        <v>6.2</v>
      </c>
      <c r="B51" s="4"/>
      <c r="C51" s="11" t="str">
        <f>' Original Budget Template'!C51</f>
        <v>Description - suboutputs/tasks/expense type</v>
      </c>
      <c r="D51" s="22"/>
      <c r="E51" s="1068"/>
      <c r="F51" s="1034">
        <f>+' Original Budget Template'!F51</f>
        <v>0</v>
      </c>
      <c r="G51" s="439">
        <f>SUM(K51,O51,S51,W51,AE51)</f>
        <v>0</v>
      </c>
      <c r="H51" s="439">
        <f>' Original Budget Template'!G51</f>
        <v>0</v>
      </c>
      <c r="I51" s="1035">
        <f>IF(ISERROR(IF($B$48=1,G51/$AA$3,G51/$AA$5)),0,(IF($B$48=1,G51/$AA$3,G51/$AA$5)))</f>
        <v>0</v>
      </c>
      <c r="J51" s="1034">
        <f>+' Original Budget Template'!L51</f>
        <v>0</v>
      </c>
      <c r="K51" s="536">
        <f>+'Progress Report - Yr 1 &amp; 9 mth'!O51</f>
        <v>0</v>
      </c>
      <c r="L51" s="441">
        <f t="shared" si="1"/>
        <v>0</v>
      </c>
      <c r="M51" s="459">
        <f>IF(ISERROR(L51/J51),0,L51/J51)</f>
        <v>0</v>
      </c>
      <c r="N51" s="684">
        <f>+'Progress Financial Report -Yr 2'!N51</f>
        <v>0</v>
      </c>
      <c r="O51" s="174">
        <f>+'Progress Financial Report -Yr 2'!S51</f>
        <v>0</v>
      </c>
      <c r="P51" s="441">
        <f>+O51-N51</f>
        <v>0</v>
      </c>
      <c r="Q51" s="459">
        <f>IF(ISERROR(P51/N51),0,P51/N51)</f>
        <v>0</v>
      </c>
      <c r="R51" s="684">
        <f>+'Progress Financial Report -Yr 3'!R51</f>
        <v>0</v>
      </c>
      <c r="S51" s="174">
        <f>+'Progress Financial Report -Yr 3'!W51</f>
        <v>0</v>
      </c>
      <c r="T51" s="441">
        <f>+S51-R51</f>
        <v>0</v>
      </c>
      <c r="U51" s="459">
        <f>IF(ISERROR(T51/R51),0,T51/R51)</f>
        <v>0</v>
      </c>
      <c r="V51" s="684">
        <f>+'Progress Financial Report -Yr 4'!V51</f>
        <v>0</v>
      </c>
      <c r="W51" s="174">
        <f>+'Progress Financial Report -Yr 4'!AA51</f>
        <v>0</v>
      </c>
      <c r="X51" s="441">
        <f>+W51-V51</f>
        <v>0</v>
      </c>
      <c r="Y51" s="459">
        <f>IF(ISERROR(X51/V51),0,X51/V51)</f>
        <v>0</v>
      </c>
      <c r="Z51" s="684">
        <f>+'Progress Financial Report -Yr 4'!AM51</f>
        <v>0</v>
      </c>
      <c r="AA51" s="440"/>
      <c r="AB51" s="440"/>
      <c r="AC51" s="440"/>
      <c r="AD51" s="440"/>
      <c r="AE51" s="1034">
        <f>SUM(AA51:AD51)</f>
        <v>0</v>
      </c>
      <c r="AF51" s="441">
        <f>+AE51-Z51</f>
        <v>0</v>
      </c>
      <c r="AG51" s="459">
        <f>IF(ISERROR(AF51/Z51),0,AF51/Z51)</f>
        <v>0</v>
      </c>
      <c r="AH51" s="469"/>
      <c r="AI51" s="469"/>
      <c r="AJ51" s="914"/>
    </row>
    <row r="52" spans="1:36" hidden="1" outlineLevel="1" x14ac:dyDescent="0.2">
      <c r="A52" s="913">
        <f>' Original Budget Template'!A52</f>
        <v>6.3</v>
      </c>
      <c r="B52" s="4"/>
      <c r="C52" s="11" t="str">
        <f>' Original Budget Template'!C52</f>
        <v>Description - suboutputs/tasks/expense type</v>
      </c>
      <c r="D52" s="22"/>
      <c r="E52" s="1068"/>
      <c r="F52" s="1034">
        <f>+' Original Budget Template'!F52</f>
        <v>0</v>
      </c>
      <c r="G52" s="439">
        <f>SUM(K52,O52,S52,W52,AE52)</f>
        <v>0</v>
      </c>
      <c r="H52" s="439">
        <f>' Original Budget Template'!G52</f>
        <v>0</v>
      </c>
      <c r="I52" s="1035">
        <f>IF(ISERROR(IF($B$48=1,G52/$AA$3,G52/$AA$5)),0,(IF($B$48=1,G52/$AA$3,G52/$AA$5)))</f>
        <v>0</v>
      </c>
      <c r="J52" s="1034">
        <f>+' Original Budget Template'!L52</f>
        <v>0</v>
      </c>
      <c r="K52" s="536">
        <f>+'Progress Report - Yr 1 &amp; 9 mth'!O52</f>
        <v>0</v>
      </c>
      <c r="L52" s="441">
        <f t="shared" si="1"/>
        <v>0</v>
      </c>
      <c r="M52" s="459">
        <f>IF(ISERROR(L52/J52),0,L52/J52)</f>
        <v>0</v>
      </c>
      <c r="N52" s="684">
        <f>+'Progress Financial Report -Yr 2'!N52</f>
        <v>0</v>
      </c>
      <c r="O52" s="174">
        <f>+'Progress Financial Report -Yr 2'!S52</f>
        <v>0</v>
      </c>
      <c r="P52" s="441">
        <f>+O52-N52</f>
        <v>0</v>
      </c>
      <c r="Q52" s="459">
        <f>IF(ISERROR(P52/N52),0,P52/N52)</f>
        <v>0</v>
      </c>
      <c r="R52" s="684">
        <f>+'Progress Financial Report -Yr 3'!R52</f>
        <v>0</v>
      </c>
      <c r="S52" s="174">
        <f>+'Progress Financial Report -Yr 3'!W52</f>
        <v>0</v>
      </c>
      <c r="T52" s="441">
        <f>+S52-R52</f>
        <v>0</v>
      </c>
      <c r="U52" s="459">
        <f>IF(ISERROR(T52/R52),0,T52/R52)</f>
        <v>0</v>
      </c>
      <c r="V52" s="684">
        <f>+'Progress Financial Report -Yr 4'!V52</f>
        <v>0</v>
      </c>
      <c r="W52" s="174">
        <f>+'Progress Financial Report -Yr 4'!AA52</f>
        <v>0</v>
      </c>
      <c r="X52" s="441">
        <f>+W52-V52</f>
        <v>0</v>
      </c>
      <c r="Y52" s="459">
        <f>IF(ISERROR(X52/V52),0,X52/V52)</f>
        <v>0</v>
      </c>
      <c r="Z52" s="684">
        <f>+'Progress Financial Report -Yr 4'!AM52</f>
        <v>0</v>
      </c>
      <c r="AA52" s="440"/>
      <c r="AB52" s="440"/>
      <c r="AC52" s="440"/>
      <c r="AD52" s="440"/>
      <c r="AE52" s="1034">
        <f>SUM(AA52:AD52)</f>
        <v>0</v>
      </c>
      <c r="AF52" s="441">
        <f>+AE52-Z52</f>
        <v>0</v>
      </c>
      <c r="AG52" s="459">
        <f>IF(ISERROR(AF52/Z52),0,AF52/Z52)</f>
        <v>0</v>
      </c>
      <c r="AH52" s="469"/>
      <c r="AI52" s="469"/>
      <c r="AJ52" s="914"/>
    </row>
    <row r="53" spans="1:36" hidden="1" outlineLevel="1" x14ac:dyDescent="0.2">
      <c r="A53" s="913">
        <f>' Original Budget Template'!A53</f>
        <v>6.4</v>
      </c>
      <c r="B53" s="4"/>
      <c r="C53" s="419" t="str">
        <f>' Original Budget Template'!C53</f>
        <v>Description - suboutputs/tasks/expense type</v>
      </c>
      <c r="D53" s="30"/>
      <c r="E53" s="1071"/>
      <c r="F53" s="1034">
        <f>+' Original Budget Template'!F53</f>
        <v>0</v>
      </c>
      <c r="G53" s="439">
        <f>SUM(K53,O53,S53,W53,AE53)</f>
        <v>0</v>
      </c>
      <c r="H53" s="439">
        <f>' Original Budget Template'!G53</f>
        <v>0</v>
      </c>
      <c r="I53" s="1035">
        <f>IF(ISERROR(IF($B$48=1,G53/$AA$3,G53/$AA$5)),0,(IF($B$48=1,G53/$AA$3,G53/$AA$5)))</f>
        <v>0</v>
      </c>
      <c r="J53" s="1034">
        <f>+' Original Budget Template'!L53</f>
        <v>0</v>
      </c>
      <c r="K53" s="536">
        <f>+'Progress Report - Yr 1 &amp; 9 mth'!O53</f>
        <v>0</v>
      </c>
      <c r="L53" s="441">
        <f t="shared" si="1"/>
        <v>0</v>
      </c>
      <c r="M53" s="459">
        <f>IF(ISERROR(L53/J53),0,L53/J53)</f>
        <v>0</v>
      </c>
      <c r="N53" s="684">
        <f>+'Progress Financial Report -Yr 2'!N53</f>
        <v>0</v>
      </c>
      <c r="O53" s="174">
        <f>+'Progress Financial Report -Yr 2'!S53</f>
        <v>0</v>
      </c>
      <c r="P53" s="441">
        <f>+O53-N53</f>
        <v>0</v>
      </c>
      <c r="Q53" s="459">
        <f>IF(ISERROR(P53/N53),0,P53/N53)</f>
        <v>0</v>
      </c>
      <c r="R53" s="684">
        <f>+'Progress Financial Report -Yr 3'!R53</f>
        <v>0</v>
      </c>
      <c r="S53" s="174">
        <f>+'Progress Financial Report -Yr 3'!W53</f>
        <v>0</v>
      </c>
      <c r="T53" s="441">
        <f>+S53-R53</f>
        <v>0</v>
      </c>
      <c r="U53" s="459">
        <f>IF(ISERROR(T53/R53),0,T53/R53)</f>
        <v>0</v>
      </c>
      <c r="V53" s="684">
        <f>+'Progress Financial Report -Yr 4'!V53</f>
        <v>0</v>
      </c>
      <c r="W53" s="174">
        <f>+'Progress Financial Report -Yr 4'!AA53</f>
        <v>0</v>
      </c>
      <c r="X53" s="441">
        <f>+W53-V53</f>
        <v>0</v>
      </c>
      <c r="Y53" s="459">
        <f>IF(ISERROR(X53/V53),0,X53/V53)</f>
        <v>0</v>
      </c>
      <c r="Z53" s="684">
        <f>+'Progress Financial Report -Yr 4'!AM53</f>
        <v>0</v>
      </c>
      <c r="AA53" s="440"/>
      <c r="AB53" s="440"/>
      <c r="AC53" s="440"/>
      <c r="AD53" s="440"/>
      <c r="AE53" s="1034">
        <f>SUM(AA53:AD53)</f>
        <v>0</v>
      </c>
      <c r="AF53" s="441">
        <f>+AE53-Z53</f>
        <v>0</v>
      </c>
      <c r="AG53" s="459">
        <f>IF(ISERROR(AF53/Z53),0,AF53/Z53)</f>
        <v>0</v>
      </c>
      <c r="AH53" s="469"/>
      <c r="AI53" s="469"/>
      <c r="AJ53" s="914"/>
    </row>
    <row r="54" spans="1:36" ht="5.25" customHeight="1" collapsed="1" x14ac:dyDescent="0.2">
      <c r="A54" s="913"/>
      <c r="B54" s="4"/>
      <c r="C54" s="11"/>
      <c r="D54" s="22"/>
      <c r="E54" s="1068"/>
      <c r="F54" s="1034"/>
      <c r="G54" s="439"/>
      <c r="H54" s="439"/>
      <c r="I54" s="1035"/>
      <c r="J54" s="1107"/>
      <c r="K54" s="443"/>
      <c r="L54" s="441" t="s">
        <v>62</v>
      </c>
      <c r="M54" s="458" t="s">
        <v>62</v>
      </c>
      <c r="N54" s="685"/>
      <c r="O54" s="26"/>
      <c r="P54" s="441" t="s">
        <v>62</v>
      </c>
      <c r="Q54" s="458" t="s">
        <v>62</v>
      </c>
      <c r="R54" s="685"/>
      <c r="S54" s="26"/>
      <c r="T54" s="441" t="s">
        <v>62</v>
      </c>
      <c r="U54" s="458" t="s">
        <v>62</v>
      </c>
      <c r="V54" s="685"/>
      <c r="W54" s="26"/>
      <c r="X54" s="441" t="s">
        <v>62</v>
      </c>
      <c r="Y54" s="458" t="s">
        <v>62</v>
      </c>
      <c r="Z54" s="685"/>
      <c r="AA54" s="443"/>
      <c r="AB54" s="443"/>
      <c r="AC54" s="443"/>
      <c r="AD54" s="443"/>
      <c r="AE54" s="1107"/>
      <c r="AF54" s="441" t="s">
        <v>62</v>
      </c>
      <c r="AG54" s="458" t="s">
        <v>62</v>
      </c>
      <c r="AH54" s="469"/>
      <c r="AI54" s="469"/>
      <c r="AJ54" s="916"/>
    </row>
    <row r="55" spans="1:36" x14ac:dyDescent="0.2">
      <c r="A55" s="917">
        <f>' Original Budget Template'!A55</f>
        <v>7</v>
      </c>
      <c r="B55" s="1311">
        <f>' Original Budget Template'!B55</f>
        <v>1</v>
      </c>
      <c r="C55" s="416" t="str">
        <f>' Original Budget Template'!C55</f>
        <v>Description (Output 7)</v>
      </c>
      <c r="D55" s="417">
        <f>' Original Budget Template'!D55</f>
        <v>0</v>
      </c>
      <c r="E55" s="1069">
        <f>' Original Budget Template'!E55</f>
        <v>0</v>
      </c>
      <c r="F55" s="1030">
        <f>SUM(F56:F61)</f>
        <v>0</v>
      </c>
      <c r="G55" s="434">
        <f>SUM(K55,O55,S55,W55,AE55)</f>
        <v>0</v>
      </c>
      <c r="H55" s="434">
        <f>' Original Budget Template'!G55</f>
        <v>0</v>
      </c>
      <c r="I55" s="1031">
        <f>SUM(I56:I61)</f>
        <v>0</v>
      </c>
      <c r="J55" s="1038">
        <f>+' Original Budget Template'!L55</f>
        <v>0</v>
      </c>
      <c r="K55" s="434">
        <f>SUM(K57:K61)</f>
        <v>0</v>
      </c>
      <c r="L55" s="435">
        <f>+K55-J55</f>
        <v>0</v>
      </c>
      <c r="M55" s="457">
        <f>IF(ISERROR(L55/J55),0,L55/J55)</f>
        <v>0</v>
      </c>
      <c r="N55" s="686">
        <f>SUM(N57:N60)</f>
        <v>0</v>
      </c>
      <c r="O55" s="535">
        <f>SUM(O57:O60)</f>
        <v>0</v>
      </c>
      <c r="P55" s="435">
        <f>+O55-N55</f>
        <v>0</v>
      </c>
      <c r="Q55" s="457">
        <f>IF(ISERROR(P55/N55),0,P55/N55)</f>
        <v>0</v>
      </c>
      <c r="R55" s="686">
        <f>SUM(R57:R60)</f>
        <v>0</v>
      </c>
      <c r="S55" s="384">
        <f>SUM(S57:S60)</f>
        <v>0</v>
      </c>
      <c r="T55" s="435">
        <f>+S55-R55</f>
        <v>0</v>
      </c>
      <c r="U55" s="457">
        <f>IF(ISERROR(T55/R55),0,T55/R55)</f>
        <v>0</v>
      </c>
      <c r="V55" s="686">
        <f>SUM(V57:V60)</f>
        <v>0</v>
      </c>
      <c r="W55" s="384">
        <f>SUM(W57:W60)</f>
        <v>0</v>
      </c>
      <c r="X55" s="435">
        <f>+W55-V55</f>
        <v>0</v>
      </c>
      <c r="Y55" s="457">
        <f>IF(ISERROR(X55/V55),0,X55/V55)</f>
        <v>0</v>
      </c>
      <c r="Z55" s="686">
        <f>SUM(Z57:Z60)</f>
        <v>0</v>
      </c>
      <c r="AA55" s="1030">
        <f>SUM(AA57:AA61)</f>
        <v>0</v>
      </c>
      <c r="AB55" s="1030">
        <f>SUM(AB57:AB61)</f>
        <v>0</v>
      </c>
      <c r="AC55" s="1030">
        <f>SUM(AC57:AC61)</f>
        <v>0</v>
      </c>
      <c r="AD55" s="1030">
        <f>SUM(AD57:AD61)</f>
        <v>0</v>
      </c>
      <c r="AE55" s="1030">
        <f>SUM(AE57:AE61)</f>
        <v>0</v>
      </c>
      <c r="AF55" s="435">
        <f>+AE55-Z55</f>
        <v>0</v>
      </c>
      <c r="AG55" s="457">
        <f>IF(ISERROR(AF55/Z55),0,AF55/Z55)</f>
        <v>0</v>
      </c>
      <c r="AH55" s="472">
        <f>IF(ISERROR((+$Z55+$V55+$R55+$N55+$J55)/$F55),0,(+$Z55+$V55+$R55+$N55+$J55)/$F55)</f>
        <v>0</v>
      </c>
      <c r="AI55" s="472">
        <f>IF(ISERROR(($AE55+$W55+$S55+$O55+$K55)/$G55),0,($AE55+$W55+$S55+$O55+$K55)/$G55)</f>
        <v>0</v>
      </c>
      <c r="AJ55" s="918"/>
    </row>
    <row r="56" spans="1:36" ht="38.25" hidden="1" outlineLevel="1" x14ac:dyDescent="0.2">
      <c r="A56" s="919"/>
      <c r="B56" s="1312"/>
      <c r="C56" s="188" t="str">
        <f>' Original Budget Template'!C56</f>
        <v>Under each sub-output, provide a detailed description of what resources will be used to deliver the outputs:</v>
      </c>
      <c r="D56" s="23"/>
      <c r="E56" s="1070"/>
      <c r="F56" s="1032"/>
      <c r="G56" s="437"/>
      <c r="H56" s="437"/>
      <c r="I56" s="1033"/>
      <c r="J56" s="1039"/>
      <c r="K56" s="437"/>
      <c r="L56" s="441"/>
      <c r="M56" s="458"/>
      <c r="N56" s="683"/>
      <c r="O56" s="27"/>
      <c r="P56" s="441"/>
      <c r="Q56" s="458"/>
      <c r="R56" s="683"/>
      <c r="S56" s="27"/>
      <c r="T56" s="441"/>
      <c r="U56" s="458"/>
      <c r="V56" s="683"/>
      <c r="W56" s="27"/>
      <c r="X56" s="441"/>
      <c r="Y56" s="458"/>
      <c r="Z56" s="683"/>
      <c r="AA56" s="437"/>
      <c r="AB56" s="437"/>
      <c r="AC56" s="437"/>
      <c r="AD56" s="437"/>
      <c r="AE56" s="1032"/>
      <c r="AF56" s="441"/>
      <c r="AG56" s="458"/>
      <c r="AH56" s="469"/>
      <c r="AI56" s="469"/>
      <c r="AJ56" s="912"/>
    </row>
    <row r="57" spans="1:36" hidden="1" outlineLevel="1" x14ac:dyDescent="0.2">
      <c r="A57" s="913">
        <f>' Original Budget Template'!A57</f>
        <v>7.1</v>
      </c>
      <c r="B57" s="4"/>
      <c r="C57" s="11" t="str">
        <f>' Original Budget Template'!C57</f>
        <v>Description - suboutputs/tasks/expense type</v>
      </c>
      <c r="D57" s="22"/>
      <c r="E57" s="1068"/>
      <c r="F57" s="1034">
        <f>+' Original Budget Template'!F57</f>
        <v>0</v>
      </c>
      <c r="G57" s="439">
        <f>SUM(K57,O57,S57,W57,AE57)</f>
        <v>0</v>
      </c>
      <c r="H57" s="439">
        <f>' Original Budget Template'!G57</f>
        <v>0</v>
      </c>
      <c r="I57" s="1035">
        <f>IF(ISERROR(IF($B$55=1,G57/$AA$3,G57/$AA$5)),0,(IF($B$55=1,G57/$AA$3,G57/$AA$5)))</f>
        <v>0</v>
      </c>
      <c r="J57" s="1034">
        <f>+' Original Budget Template'!L57</f>
        <v>0</v>
      </c>
      <c r="K57" s="536">
        <f>+'Progress Report - Yr 1 &amp; 9 mth'!O57</f>
        <v>0</v>
      </c>
      <c r="L57" s="441">
        <f t="shared" si="1"/>
        <v>0</v>
      </c>
      <c r="M57" s="459">
        <f>IF(ISERROR(L57/J57),0,L57/J57)</f>
        <v>0</v>
      </c>
      <c r="N57" s="684">
        <f>+'Progress Financial Report -Yr 2'!N57</f>
        <v>0</v>
      </c>
      <c r="O57" s="174">
        <f>+'Progress Financial Report -Yr 2'!S57</f>
        <v>0</v>
      </c>
      <c r="P57" s="441">
        <f>+O57-N57</f>
        <v>0</v>
      </c>
      <c r="Q57" s="459">
        <f>IF(ISERROR(P57/N57),0,P57/N57)</f>
        <v>0</v>
      </c>
      <c r="R57" s="684">
        <f>+'Progress Financial Report -Yr 3'!R57</f>
        <v>0</v>
      </c>
      <c r="S57" s="174">
        <f>+'Progress Financial Report -Yr 3'!W57</f>
        <v>0</v>
      </c>
      <c r="T57" s="441">
        <f>+S57-R57</f>
        <v>0</v>
      </c>
      <c r="U57" s="459">
        <f>IF(ISERROR(T57/R57),0,T57/R57)</f>
        <v>0</v>
      </c>
      <c r="V57" s="684">
        <f>+'Progress Financial Report -Yr 4'!V57</f>
        <v>0</v>
      </c>
      <c r="W57" s="174">
        <f>+'Progress Financial Report -Yr 4'!AA57</f>
        <v>0</v>
      </c>
      <c r="X57" s="441">
        <f>+W57-V57</f>
        <v>0</v>
      </c>
      <c r="Y57" s="459">
        <f>IF(ISERROR(X57/V57),0,X57/V57)</f>
        <v>0</v>
      </c>
      <c r="Z57" s="684">
        <f>+'Progress Financial Report -Yr 4'!AM57</f>
        <v>0</v>
      </c>
      <c r="AA57" s="440"/>
      <c r="AB57" s="440"/>
      <c r="AC57" s="440"/>
      <c r="AD57" s="440"/>
      <c r="AE57" s="1034">
        <f>SUM(AA57:AD57)</f>
        <v>0</v>
      </c>
      <c r="AF57" s="441">
        <f>+AE57-Z57</f>
        <v>0</v>
      </c>
      <c r="AG57" s="459">
        <f>IF(ISERROR(AF57/Z57),0,AF57/Z57)</f>
        <v>0</v>
      </c>
      <c r="AH57" s="469"/>
      <c r="AI57" s="469"/>
      <c r="AJ57" s="914"/>
    </row>
    <row r="58" spans="1:36" hidden="1" outlineLevel="1" x14ac:dyDescent="0.2">
      <c r="A58" s="913">
        <f>' Original Budget Template'!A58</f>
        <v>7.2</v>
      </c>
      <c r="B58" s="4"/>
      <c r="C58" s="11" t="str">
        <f>' Original Budget Template'!C58</f>
        <v>Description - suboutputs/tasks/expense type</v>
      </c>
      <c r="D58" s="22"/>
      <c r="E58" s="1068"/>
      <c r="F58" s="1034">
        <f>+' Original Budget Template'!F58</f>
        <v>0</v>
      </c>
      <c r="G58" s="439">
        <f>SUM(K58,O58,S58,W58,AE58)</f>
        <v>0</v>
      </c>
      <c r="H58" s="439">
        <f>' Original Budget Template'!G58</f>
        <v>0</v>
      </c>
      <c r="I58" s="1035">
        <f>IF(ISERROR(IF($B$55=1,G58/$AA$3,G58/$AA$5)),0,(IF($B$55=1,G58/$AA$3,G58/$AA$5)))</f>
        <v>0</v>
      </c>
      <c r="J58" s="1034">
        <f>+' Original Budget Template'!L58</f>
        <v>0</v>
      </c>
      <c r="K58" s="536">
        <f>+'Progress Report - Yr 1 &amp; 9 mth'!O58</f>
        <v>0</v>
      </c>
      <c r="L58" s="441">
        <f t="shared" si="1"/>
        <v>0</v>
      </c>
      <c r="M58" s="459">
        <f>IF(ISERROR(L58/J58),0,L58/J58)</f>
        <v>0</v>
      </c>
      <c r="N58" s="684">
        <f>+'Progress Financial Report -Yr 2'!N58</f>
        <v>0</v>
      </c>
      <c r="O58" s="174">
        <f>+'Progress Financial Report -Yr 2'!S58</f>
        <v>0</v>
      </c>
      <c r="P58" s="441">
        <f>+O58-N58</f>
        <v>0</v>
      </c>
      <c r="Q58" s="459">
        <f>IF(ISERROR(P58/N58),0,P58/N58)</f>
        <v>0</v>
      </c>
      <c r="R58" s="684">
        <f>+'Progress Financial Report -Yr 3'!R58</f>
        <v>0</v>
      </c>
      <c r="S58" s="174">
        <f>+'Progress Financial Report -Yr 3'!W58</f>
        <v>0</v>
      </c>
      <c r="T58" s="441">
        <f>+S58-R58</f>
        <v>0</v>
      </c>
      <c r="U58" s="459">
        <f>IF(ISERROR(T58/R58),0,T58/R58)</f>
        <v>0</v>
      </c>
      <c r="V58" s="684">
        <f>+'Progress Financial Report -Yr 4'!V58</f>
        <v>0</v>
      </c>
      <c r="W58" s="174">
        <f>+'Progress Financial Report -Yr 4'!AA58</f>
        <v>0</v>
      </c>
      <c r="X58" s="441">
        <f>+W58-V58</f>
        <v>0</v>
      </c>
      <c r="Y58" s="459">
        <f>IF(ISERROR(X58/V58),0,X58/V58)</f>
        <v>0</v>
      </c>
      <c r="Z58" s="684">
        <f>+'Progress Financial Report -Yr 4'!AM58</f>
        <v>0</v>
      </c>
      <c r="AA58" s="440"/>
      <c r="AB58" s="440"/>
      <c r="AC58" s="440"/>
      <c r="AD58" s="440"/>
      <c r="AE58" s="1034">
        <f>SUM(AA58:AD58)</f>
        <v>0</v>
      </c>
      <c r="AF58" s="441">
        <f>+AE58-Z58</f>
        <v>0</v>
      </c>
      <c r="AG58" s="459">
        <f>IF(ISERROR(AF58/Z58),0,AF58/Z58)</f>
        <v>0</v>
      </c>
      <c r="AH58" s="469"/>
      <c r="AI58" s="469"/>
      <c r="AJ58" s="914"/>
    </row>
    <row r="59" spans="1:36" hidden="1" outlineLevel="1" x14ac:dyDescent="0.2">
      <c r="A59" s="913">
        <f>' Original Budget Template'!A59</f>
        <v>7.3</v>
      </c>
      <c r="B59" s="4"/>
      <c r="C59" s="11" t="str">
        <f>' Original Budget Template'!C59</f>
        <v>Description - suboutputs/tasks/expense type</v>
      </c>
      <c r="D59" s="22"/>
      <c r="E59" s="1068"/>
      <c r="F59" s="1034">
        <f>+' Original Budget Template'!F59</f>
        <v>0</v>
      </c>
      <c r="G59" s="439">
        <f>SUM(K59,O59,S59,W59,AE59)</f>
        <v>0</v>
      </c>
      <c r="H59" s="439">
        <f>' Original Budget Template'!G59</f>
        <v>0</v>
      </c>
      <c r="I59" s="1035">
        <f>IF(ISERROR(IF($B$55=1,G59/$AA$3,G59/$AA$5)),0,(IF($B$55=1,G59/$AA$3,G59/$AA$5)))</f>
        <v>0</v>
      </c>
      <c r="J59" s="1034">
        <f>+' Original Budget Template'!L59</f>
        <v>0</v>
      </c>
      <c r="K59" s="536">
        <f>+'Progress Report - Yr 1 &amp; 9 mth'!O59</f>
        <v>0</v>
      </c>
      <c r="L59" s="441">
        <f t="shared" si="1"/>
        <v>0</v>
      </c>
      <c r="M59" s="459">
        <f>IF(ISERROR(L59/J59),0,L59/J59)</f>
        <v>0</v>
      </c>
      <c r="N59" s="684">
        <f>+'Progress Financial Report -Yr 2'!N59</f>
        <v>0</v>
      </c>
      <c r="O59" s="174">
        <f>+'Progress Financial Report -Yr 2'!S59</f>
        <v>0</v>
      </c>
      <c r="P59" s="441">
        <f>+O59-N59</f>
        <v>0</v>
      </c>
      <c r="Q59" s="459">
        <f>IF(ISERROR(P59/N59),0,P59/N59)</f>
        <v>0</v>
      </c>
      <c r="R59" s="684">
        <f>+'Progress Financial Report -Yr 3'!R59</f>
        <v>0</v>
      </c>
      <c r="S59" s="174">
        <f>+'Progress Financial Report -Yr 3'!W59</f>
        <v>0</v>
      </c>
      <c r="T59" s="441">
        <f>+S59-R59</f>
        <v>0</v>
      </c>
      <c r="U59" s="459">
        <f>IF(ISERROR(T59/R59),0,T59/R59)</f>
        <v>0</v>
      </c>
      <c r="V59" s="684">
        <f>+'Progress Financial Report -Yr 4'!V59</f>
        <v>0</v>
      </c>
      <c r="W59" s="174">
        <f>+'Progress Financial Report -Yr 4'!AA59</f>
        <v>0</v>
      </c>
      <c r="X59" s="441">
        <f>+W59-V59</f>
        <v>0</v>
      </c>
      <c r="Y59" s="459">
        <f>IF(ISERROR(X59/V59),0,X59/V59)</f>
        <v>0</v>
      </c>
      <c r="Z59" s="684">
        <f>+'Progress Financial Report -Yr 4'!AM59</f>
        <v>0</v>
      </c>
      <c r="AA59" s="440"/>
      <c r="AB59" s="440"/>
      <c r="AC59" s="440"/>
      <c r="AD59" s="440"/>
      <c r="AE59" s="1034">
        <f>SUM(AA59:AD59)</f>
        <v>0</v>
      </c>
      <c r="AF59" s="441">
        <f>+AE59-Z59</f>
        <v>0</v>
      </c>
      <c r="AG59" s="459">
        <f>IF(ISERROR(AF59/Z59),0,AF59/Z59)</f>
        <v>0</v>
      </c>
      <c r="AH59" s="469"/>
      <c r="AI59" s="469"/>
      <c r="AJ59" s="914"/>
    </row>
    <row r="60" spans="1:36" hidden="1" outlineLevel="1" x14ac:dyDescent="0.2">
      <c r="A60" s="913">
        <f>' Original Budget Template'!A60</f>
        <v>7.4</v>
      </c>
      <c r="B60" s="4"/>
      <c r="C60" s="419" t="str">
        <f>' Original Budget Template'!C60</f>
        <v>Description - suboutputs/tasks/expense type</v>
      </c>
      <c r="D60" s="30"/>
      <c r="E60" s="1071"/>
      <c r="F60" s="1034">
        <f>+' Original Budget Template'!F60</f>
        <v>0</v>
      </c>
      <c r="G60" s="439">
        <f>SUM(K60,O60,S60,W60,AE60)</f>
        <v>0</v>
      </c>
      <c r="H60" s="439">
        <f>' Original Budget Template'!G60</f>
        <v>0</v>
      </c>
      <c r="I60" s="1035">
        <f>IF(ISERROR(IF($B$55=1,G60/$AA$3,G60/$AA$5)),0,(IF($B$55=1,G60/$AA$3,G60/$AA$5)))</f>
        <v>0</v>
      </c>
      <c r="J60" s="1034">
        <f>+' Original Budget Template'!L60</f>
        <v>0</v>
      </c>
      <c r="K60" s="536">
        <f>+'Progress Report - Yr 1 &amp; 9 mth'!O60</f>
        <v>0</v>
      </c>
      <c r="L60" s="441">
        <f t="shared" si="1"/>
        <v>0</v>
      </c>
      <c r="M60" s="459">
        <f>IF(ISERROR(L60/J60),0,L60/J60)</f>
        <v>0</v>
      </c>
      <c r="N60" s="684">
        <f>+'Progress Financial Report -Yr 2'!N60</f>
        <v>0</v>
      </c>
      <c r="O60" s="174">
        <f>+'Progress Financial Report -Yr 2'!S60</f>
        <v>0</v>
      </c>
      <c r="P60" s="441">
        <f>+O60-N60</f>
        <v>0</v>
      </c>
      <c r="Q60" s="459">
        <f>IF(ISERROR(P60/N60),0,P60/N60)</f>
        <v>0</v>
      </c>
      <c r="R60" s="684">
        <f>+'Progress Financial Report -Yr 3'!R60</f>
        <v>0</v>
      </c>
      <c r="S60" s="174">
        <f>+'Progress Financial Report -Yr 3'!W60</f>
        <v>0</v>
      </c>
      <c r="T60" s="441">
        <f>+S60-R60</f>
        <v>0</v>
      </c>
      <c r="U60" s="459">
        <f>IF(ISERROR(T60/R60),0,T60/R60)</f>
        <v>0</v>
      </c>
      <c r="V60" s="684">
        <f>+'Progress Financial Report -Yr 4'!V60</f>
        <v>0</v>
      </c>
      <c r="W60" s="174">
        <f>+'Progress Financial Report -Yr 4'!AA60</f>
        <v>0</v>
      </c>
      <c r="X60" s="441">
        <f>+W60-V60</f>
        <v>0</v>
      </c>
      <c r="Y60" s="459">
        <f>IF(ISERROR(X60/V60),0,X60/V60)</f>
        <v>0</v>
      </c>
      <c r="Z60" s="684">
        <f>+'Progress Financial Report -Yr 4'!AM60</f>
        <v>0</v>
      </c>
      <c r="AA60" s="440"/>
      <c r="AB60" s="440"/>
      <c r="AC60" s="440"/>
      <c r="AD60" s="440"/>
      <c r="AE60" s="1034">
        <f>SUM(AA60:AD60)</f>
        <v>0</v>
      </c>
      <c r="AF60" s="441">
        <f>+AE60-Z60</f>
        <v>0</v>
      </c>
      <c r="AG60" s="459">
        <f>IF(ISERROR(AF60/Z60),0,AF60/Z60)</f>
        <v>0</v>
      </c>
      <c r="AH60" s="469"/>
      <c r="AI60" s="469"/>
      <c r="AJ60" s="914"/>
    </row>
    <row r="61" spans="1:36" ht="5.25" customHeight="1" collapsed="1" x14ac:dyDescent="0.2">
      <c r="A61" s="913"/>
      <c r="B61" s="4"/>
      <c r="C61" s="11"/>
      <c r="D61" s="22"/>
      <c r="E61" s="1068"/>
      <c r="F61" s="1034"/>
      <c r="G61" s="439"/>
      <c r="H61" s="439"/>
      <c r="I61" s="1035"/>
      <c r="J61" s="1107"/>
      <c r="K61" s="443"/>
      <c r="L61" s="441" t="s">
        <v>62</v>
      </c>
      <c r="M61" s="458" t="s">
        <v>62</v>
      </c>
      <c r="N61" s="685"/>
      <c r="O61" s="26"/>
      <c r="P61" s="441" t="s">
        <v>62</v>
      </c>
      <c r="Q61" s="458" t="s">
        <v>62</v>
      </c>
      <c r="R61" s="685"/>
      <c r="S61" s="26"/>
      <c r="T61" s="441" t="s">
        <v>62</v>
      </c>
      <c r="U61" s="458" t="s">
        <v>62</v>
      </c>
      <c r="V61" s="685"/>
      <c r="W61" s="26"/>
      <c r="X61" s="441" t="s">
        <v>62</v>
      </c>
      <c r="Y61" s="458" t="s">
        <v>62</v>
      </c>
      <c r="Z61" s="685"/>
      <c r="AA61" s="443"/>
      <c r="AB61" s="443"/>
      <c r="AC61" s="443"/>
      <c r="AD61" s="443"/>
      <c r="AE61" s="1107"/>
      <c r="AF61" s="441" t="s">
        <v>62</v>
      </c>
      <c r="AG61" s="458" t="s">
        <v>62</v>
      </c>
      <c r="AH61" s="469"/>
      <c r="AI61" s="469"/>
      <c r="AJ61" s="916"/>
    </row>
    <row r="62" spans="1:36" x14ac:dyDescent="0.2">
      <c r="A62" s="917">
        <f>' Original Budget Template'!A62</f>
        <v>8</v>
      </c>
      <c r="B62" s="1311">
        <f>' Original Budget Template'!B62</f>
        <v>1</v>
      </c>
      <c r="C62" s="416" t="str">
        <f>' Original Budget Template'!C62</f>
        <v>Description (Output 8)</v>
      </c>
      <c r="D62" s="417">
        <f>' Original Budget Template'!D62</f>
        <v>0</v>
      </c>
      <c r="E62" s="1069">
        <f>' Original Budget Template'!E62</f>
        <v>0</v>
      </c>
      <c r="F62" s="1030">
        <f>SUM(F63:F68)</f>
        <v>0</v>
      </c>
      <c r="G62" s="434">
        <f>SUM(K62,O62,S62,W62,AE62)</f>
        <v>0</v>
      </c>
      <c r="H62" s="434">
        <f>' Original Budget Template'!G62</f>
        <v>0</v>
      </c>
      <c r="I62" s="1031">
        <f>SUM(I63:I68)</f>
        <v>0</v>
      </c>
      <c r="J62" s="1038">
        <f>+' Original Budget Template'!L62</f>
        <v>0</v>
      </c>
      <c r="K62" s="434">
        <f>SUM(K64:K68)</f>
        <v>0</v>
      </c>
      <c r="L62" s="435">
        <f>+K62-J62</f>
        <v>0</v>
      </c>
      <c r="M62" s="457">
        <f>IF(ISERROR(L62/J62),0,L62/J62)</f>
        <v>0</v>
      </c>
      <c r="N62" s="686">
        <f>SUM(N64:N67)</f>
        <v>0</v>
      </c>
      <c r="O62" s="535">
        <f>SUM(O64:O67)</f>
        <v>0</v>
      </c>
      <c r="P62" s="435">
        <f>+O62-N62</f>
        <v>0</v>
      </c>
      <c r="Q62" s="457">
        <f>IF(ISERROR(P62/N62),0,P62/N62)</f>
        <v>0</v>
      </c>
      <c r="R62" s="686">
        <f>SUM(R64:R67)</f>
        <v>0</v>
      </c>
      <c r="S62" s="384">
        <f>SUM(S64:S67)</f>
        <v>0</v>
      </c>
      <c r="T62" s="435">
        <f>+S62-R62</f>
        <v>0</v>
      </c>
      <c r="U62" s="457">
        <f>IF(ISERROR(T62/R62),0,T62/R62)</f>
        <v>0</v>
      </c>
      <c r="V62" s="686">
        <f>SUM(V64:V67)</f>
        <v>0</v>
      </c>
      <c r="W62" s="384">
        <f>SUM(W64:W67)</f>
        <v>0</v>
      </c>
      <c r="X62" s="435">
        <f>+W62-V62</f>
        <v>0</v>
      </c>
      <c r="Y62" s="457">
        <f>IF(ISERROR(X62/V62),0,X62/V62)</f>
        <v>0</v>
      </c>
      <c r="Z62" s="686">
        <f>SUM(Z64:Z67)</f>
        <v>0</v>
      </c>
      <c r="AA62" s="1030">
        <f>SUM(AA64:AA68)</f>
        <v>0</v>
      </c>
      <c r="AB62" s="1030">
        <f>SUM(AB64:AB68)</f>
        <v>0</v>
      </c>
      <c r="AC62" s="1030">
        <f>SUM(AC64:AC68)</f>
        <v>0</v>
      </c>
      <c r="AD62" s="1030">
        <f>SUM(AD64:AD68)</f>
        <v>0</v>
      </c>
      <c r="AE62" s="1030">
        <f>SUM(AE64:AE68)</f>
        <v>0</v>
      </c>
      <c r="AF62" s="435">
        <f>+AE62-Z62</f>
        <v>0</v>
      </c>
      <c r="AG62" s="457">
        <f>IF(ISERROR(AF62/Z62),0,AF62/Z62)</f>
        <v>0</v>
      </c>
      <c r="AH62" s="472">
        <f>IF(ISERROR((+$Z62+$V62+$R62+$N62+$J62)/$F62),0,(+$Z62+$V62+$R62+$N62+$J62)/$F62)</f>
        <v>0</v>
      </c>
      <c r="AI62" s="472">
        <f>IF(ISERROR(($AE62+$W62+$S62+$O62+$K62)/$G62),0,($AE62+$W62+$S62+$O62+$K62)/$G62)</f>
        <v>0</v>
      </c>
      <c r="AJ62" s="918"/>
    </row>
    <row r="63" spans="1:36" ht="38.25" hidden="1" outlineLevel="1" x14ac:dyDescent="0.2">
      <c r="A63" s="919"/>
      <c r="B63" s="1312"/>
      <c r="C63" s="188" t="str">
        <f>' Original Budget Template'!C63</f>
        <v>Under each sub-output, provide a detailed description of what resources will be used to deliver the outputs:</v>
      </c>
      <c r="D63" s="23"/>
      <c r="E63" s="1070"/>
      <c r="F63" s="1032"/>
      <c r="G63" s="437"/>
      <c r="H63" s="437"/>
      <c r="I63" s="1033"/>
      <c r="J63" s="1039"/>
      <c r="K63" s="437"/>
      <c r="L63" s="441"/>
      <c r="M63" s="458"/>
      <c r="N63" s="683"/>
      <c r="O63" s="27"/>
      <c r="P63" s="441"/>
      <c r="Q63" s="458"/>
      <c r="R63" s="683"/>
      <c r="S63" s="27"/>
      <c r="T63" s="441"/>
      <c r="U63" s="458"/>
      <c r="V63" s="683"/>
      <c r="W63" s="27"/>
      <c r="X63" s="441"/>
      <c r="Y63" s="458"/>
      <c r="Z63" s="683"/>
      <c r="AA63" s="437"/>
      <c r="AB63" s="437"/>
      <c r="AC63" s="437"/>
      <c r="AD63" s="437"/>
      <c r="AE63" s="1032"/>
      <c r="AF63" s="441"/>
      <c r="AG63" s="458"/>
      <c r="AH63" s="469"/>
      <c r="AI63" s="469"/>
      <c r="AJ63" s="912"/>
    </row>
    <row r="64" spans="1:36" hidden="1" outlineLevel="1" x14ac:dyDescent="0.2">
      <c r="A64" s="913">
        <f>' Original Budget Template'!A64</f>
        <v>8.1</v>
      </c>
      <c r="B64" s="4"/>
      <c r="C64" s="11" t="str">
        <f>' Original Budget Template'!C64</f>
        <v>Description - suboutputs/tasks/expense type</v>
      </c>
      <c r="D64" s="22"/>
      <c r="E64" s="1068"/>
      <c r="F64" s="1034">
        <f>+' Original Budget Template'!F64</f>
        <v>0</v>
      </c>
      <c r="G64" s="439">
        <f>SUM(K64,O64,S64,W64,AE64)</f>
        <v>0</v>
      </c>
      <c r="H64" s="439">
        <f>' Original Budget Template'!G64</f>
        <v>0</v>
      </c>
      <c r="I64" s="1035">
        <f>IF(ISERROR(IF($B$62=1,G64/$AA$3,G64/$AA$5)),0,(IF($B$62=1,G64/$AA$3,G64/$AA$5)))</f>
        <v>0</v>
      </c>
      <c r="J64" s="1034">
        <f>+' Original Budget Template'!L64</f>
        <v>0</v>
      </c>
      <c r="K64" s="536">
        <f>+'Progress Report - Yr 1 &amp; 9 mth'!O64</f>
        <v>0</v>
      </c>
      <c r="L64" s="441">
        <f t="shared" si="1"/>
        <v>0</v>
      </c>
      <c r="M64" s="459">
        <f>IF(ISERROR(L64/J64),0,L64/J64)</f>
        <v>0</v>
      </c>
      <c r="N64" s="684">
        <f>+'Progress Financial Report -Yr 2'!N64</f>
        <v>0</v>
      </c>
      <c r="O64" s="174">
        <f>+'Progress Financial Report -Yr 2'!S64</f>
        <v>0</v>
      </c>
      <c r="P64" s="441">
        <f>+O64-N64</f>
        <v>0</v>
      </c>
      <c r="Q64" s="459">
        <f>IF(ISERROR(P64/N64),0,P64/N64)</f>
        <v>0</v>
      </c>
      <c r="R64" s="684">
        <f>+'Progress Financial Report -Yr 3'!R64</f>
        <v>0</v>
      </c>
      <c r="S64" s="174">
        <f>+'Progress Financial Report -Yr 3'!W64</f>
        <v>0</v>
      </c>
      <c r="T64" s="441">
        <f>+S64-R64</f>
        <v>0</v>
      </c>
      <c r="U64" s="459">
        <f>IF(ISERROR(T64/R64),0,T64/R64)</f>
        <v>0</v>
      </c>
      <c r="V64" s="684">
        <f>+'Progress Financial Report -Yr 4'!V64</f>
        <v>0</v>
      </c>
      <c r="W64" s="174">
        <f>+'Progress Financial Report -Yr 4'!AA64</f>
        <v>0</v>
      </c>
      <c r="X64" s="441">
        <f>+W64-V64</f>
        <v>0</v>
      </c>
      <c r="Y64" s="459">
        <f>IF(ISERROR(X64/V64),0,X64/V64)</f>
        <v>0</v>
      </c>
      <c r="Z64" s="684">
        <f>+'Progress Financial Report -Yr 4'!AM64</f>
        <v>0</v>
      </c>
      <c r="AA64" s="440"/>
      <c r="AB64" s="440"/>
      <c r="AC64" s="440"/>
      <c r="AD64" s="440"/>
      <c r="AE64" s="1034">
        <f>SUM(AA64:AD64)</f>
        <v>0</v>
      </c>
      <c r="AF64" s="441">
        <f>+AE64-Z64</f>
        <v>0</v>
      </c>
      <c r="AG64" s="459">
        <f>IF(ISERROR(AF64/Z64),0,AF64/Z64)</f>
        <v>0</v>
      </c>
      <c r="AH64" s="469"/>
      <c r="AI64" s="469"/>
      <c r="AJ64" s="914"/>
    </row>
    <row r="65" spans="1:36" hidden="1" outlineLevel="1" x14ac:dyDescent="0.2">
      <c r="A65" s="913">
        <f>' Original Budget Template'!A65</f>
        <v>8.1999999999999993</v>
      </c>
      <c r="B65" s="4"/>
      <c r="C65" s="11" t="str">
        <f>' Original Budget Template'!C65</f>
        <v>Description - suboutputs/tasks/expense type</v>
      </c>
      <c r="D65" s="22"/>
      <c r="E65" s="1068"/>
      <c r="F65" s="1034">
        <f>+' Original Budget Template'!F65</f>
        <v>0</v>
      </c>
      <c r="G65" s="439">
        <f>SUM(K65,O65,S65,W65,AE65)</f>
        <v>0</v>
      </c>
      <c r="H65" s="439">
        <f>' Original Budget Template'!G65</f>
        <v>0</v>
      </c>
      <c r="I65" s="1035">
        <f>IF(ISERROR(IF($B$62=1,G65/$AA$3,G65/$AA$5)),0,(IF($B$62=1,G65/$AA$3,G65/$AA$5)))</f>
        <v>0</v>
      </c>
      <c r="J65" s="1034">
        <f>+' Original Budget Template'!L65</f>
        <v>0</v>
      </c>
      <c r="K65" s="536">
        <f>+'Progress Report - Yr 1 &amp; 9 mth'!O65</f>
        <v>0</v>
      </c>
      <c r="L65" s="441">
        <f t="shared" si="1"/>
        <v>0</v>
      </c>
      <c r="M65" s="459">
        <f>IF(ISERROR(L65/J65),0,L65/J65)</f>
        <v>0</v>
      </c>
      <c r="N65" s="684">
        <f>+'Progress Financial Report -Yr 2'!N65</f>
        <v>0</v>
      </c>
      <c r="O65" s="174">
        <f>+'Progress Financial Report -Yr 2'!S65</f>
        <v>0</v>
      </c>
      <c r="P65" s="441">
        <f>+O65-N65</f>
        <v>0</v>
      </c>
      <c r="Q65" s="459">
        <f>IF(ISERROR(P65/N65),0,P65/N65)</f>
        <v>0</v>
      </c>
      <c r="R65" s="684">
        <f>+'Progress Financial Report -Yr 3'!R65</f>
        <v>0</v>
      </c>
      <c r="S65" s="174">
        <f>+'Progress Financial Report -Yr 3'!W65</f>
        <v>0</v>
      </c>
      <c r="T65" s="441">
        <f>+S65-R65</f>
        <v>0</v>
      </c>
      <c r="U65" s="459">
        <f>IF(ISERROR(T65/R65),0,T65/R65)</f>
        <v>0</v>
      </c>
      <c r="V65" s="684">
        <f>+'Progress Financial Report -Yr 4'!V65</f>
        <v>0</v>
      </c>
      <c r="W65" s="174">
        <f>+'Progress Financial Report -Yr 4'!AA65</f>
        <v>0</v>
      </c>
      <c r="X65" s="441">
        <f>+W65-V65</f>
        <v>0</v>
      </c>
      <c r="Y65" s="459">
        <f>IF(ISERROR(X65/V65),0,X65/V65)</f>
        <v>0</v>
      </c>
      <c r="Z65" s="684">
        <f>+'Progress Financial Report -Yr 4'!AM65</f>
        <v>0</v>
      </c>
      <c r="AA65" s="440"/>
      <c r="AB65" s="440"/>
      <c r="AC65" s="440"/>
      <c r="AD65" s="440"/>
      <c r="AE65" s="1034">
        <f>SUM(AA65:AD65)</f>
        <v>0</v>
      </c>
      <c r="AF65" s="441">
        <f>+AE65-Z65</f>
        <v>0</v>
      </c>
      <c r="AG65" s="459">
        <f>IF(ISERROR(AF65/Z65),0,AF65/Z65)</f>
        <v>0</v>
      </c>
      <c r="AH65" s="469"/>
      <c r="AI65" s="469"/>
      <c r="AJ65" s="914"/>
    </row>
    <row r="66" spans="1:36" hidden="1" outlineLevel="1" x14ac:dyDescent="0.2">
      <c r="A66" s="913">
        <f>' Original Budget Template'!A66</f>
        <v>8.3000000000000007</v>
      </c>
      <c r="B66" s="4"/>
      <c r="C66" s="11" t="str">
        <f>' Original Budget Template'!C66</f>
        <v>Description - suboutputs/tasks/expense type</v>
      </c>
      <c r="D66" s="22"/>
      <c r="E66" s="1068"/>
      <c r="F66" s="1034">
        <f>+' Original Budget Template'!F66</f>
        <v>0</v>
      </c>
      <c r="G66" s="439">
        <f>SUM(K66,O66,S66,W66,AE66)</f>
        <v>0</v>
      </c>
      <c r="H66" s="439">
        <f>' Original Budget Template'!G66</f>
        <v>0</v>
      </c>
      <c r="I66" s="1035">
        <f>IF(ISERROR(IF($B$62=1,G66/$AA$3,G66/$AA$5)),0,(IF($B$62=1,G66/$AA$3,G66/$AA$5)))</f>
        <v>0</v>
      </c>
      <c r="J66" s="1034">
        <f>+' Original Budget Template'!L66</f>
        <v>0</v>
      </c>
      <c r="K66" s="536">
        <f>+'Progress Report - Yr 1 &amp; 9 mth'!O66</f>
        <v>0</v>
      </c>
      <c r="L66" s="441">
        <f t="shared" si="1"/>
        <v>0</v>
      </c>
      <c r="M66" s="459">
        <f>IF(ISERROR(L66/J66),0,L66/J66)</f>
        <v>0</v>
      </c>
      <c r="N66" s="684">
        <f>+'Progress Financial Report -Yr 2'!N66</f>
        <v>0</v>
      </c>
      <c r="O66" s="174">
        <f>+'Progress Financial Report -Yr 2'!S66</f>
        <v>0</v>
      </c>
      <c r="P66" s="441">
        <f>+O66-N66</f>
        <v>0</v>
      </c>
      <c r="Q66" s="459">
        <f>IF(ISERROR(P66/N66),0,P66/N66)</f>
        <v>0</v>
      </c>
      <c r="R66" s="684">
        <f>+'Progress Financial Report -Yr 3'!R66</f>
        <v>0</v>
      </c>
      <c r="S66" s="174">
        <f>+'Progress Financial Report -Yr 3'!W66</f>
        <v>0</v>
      </c>
      <c r="T66" s="441">
        <f>+S66-R66</f>
        <v>0</v>
      </c>
      <c r="U66" s="459">
        <f>IF(ISERROR(T66/R66),0,T66/R66)</f>
        <v>0</v>
      </c>
      <c r="V66" s="684">
        <f>+'Progress Financial Report -Yr 4'!V66</f>
        <v>0</v>
      </c>
      <c r="W66" s="174">
        <f>+'Progress Financial Report -Yr 4'!AA66</f>
        <v>0</v>
      </c>
      <c r="X66" s="441">
        <f>+W66-V66</f>
        <v>0</v>
      </c>
      <c r="Y66" s="459">
        <f>IF(ISERROR(X66/V66),0,X66/V66)</f>
        <v>0</v>
      </c>
      <c r="Z66" s="684">
        <f>+'Progress Financial Report -Yr 4'!AM66</f>
        <v>0</v>
      </c>
      <c r="AA66" s="440"/>
      <c r="AB66" s="440"/>
      <c r="AC66" s="440"/>
      <c r="AD66" s="440"/>
      <c r="AE66" s="1034">
        <f>SUM(AA66:AD66)</f>
        <v>0</v>
      </c>
      <c r="AF66" s="441">
        <f>+AE66-Z66</f>
        <v>0</v>
      </c>
      <c r="AG66" s="459">
        <f>IF(ISERROR(AF66/Z66),0,AF66/Z66)</f>
        <v>0</v>
      </c>
      <c r="AH66" s="469"/>
      <c r="AI66" s="469"/>
      <c r="AJ66" s="914"/>
    </row>
    <row r="67" spans="1:36" hidden="1" outlineLevel="1" x14ac:dyDescent="0.2">
      <c r="A67" s="913">
        <f>' Original Budget Template'!A67</f>
        <v>8.4</v>
      </c>
      <c r="B67" s="4"/>
      <c r="C67" s="419" t="str">
        <f>' Original Budget Template'!C67</f>
        <v>Description - suboutputs/tasks/expense type</v>
      </c>
      <c r="D67" s="30"/>
      <c r="E67" s="1071"/>
      <c r="F67" s="1034">
        <f>+' Original Budget Template'!F67</f>
        <v>0</v>
      </c>
      <c r="G67" s="439">
        <f>SUM(K67,O67,S67,W67,AE67)</f>
        <v>0</v>
      </c>
      <c r="H67" s="439">
        <f>' Original Budget Template'!G67</f>
        <v>0</v>
      </c>
      <c r="I67" s="1035">
        <f>IF(ISERROR(IF($B$62=1,G67/$AA$3,G67/$AA$5)),0,(IF($B$62=1,G67/$AA$3,G67/$AA$5)))</f>
        <v>0</v>
      </c>
      <c r="J67" s="1034">
        <f>+' Original Budget Template'!L67</f>
        <v>0</v>
      </c>
      <c r="K67" s="536">
        <f>+'Progress Report - Yr 1 &amp; 9 mth'!O67</f>
        <v>0</v>
      </c>
      <c r="L67" s="441">
        <f t="shared" si="1"/>
        <v>0</v>
      </c>
      <c r="M67" s="459">
        <f>IF(ISERROR(L67/J67),0,L67/J67)</f>
        <v>0</v>
      </c>
      <c r="N67" s="684">
        <f>+'Progress Financial Report -Yr 2'!N67</f>
        <v>0</v>
      </c>
      <c r="O67" s="174">
        <f>+'Progress Financial Report -Yr 2'!S67</f>
        <v>0</v>
      </c>
      <c r="P67" s="441">
        <f>+O67-N67</f>
        <v>0</v>
      </c>
      <c r="Q67" s="459">
        <f>IF(ISERROR(P67/N67),0,P67/N67)</f>
        <v>0</v>
      </c>
      <c r="R67" s="684">
        <f>+'Progress Financial Report -Yr 3'!R67</f>
        <v>0</v>
      </c>
      <c r="S67" s="174">
        <f>+'Progress Financial Report -Yr 3'!W67</f>
        <v>0</v>
      </c>
      <c r="T67" s="441">
        <f>+S67-R67</f>
        <v>0</v>
      </c>
      <c r="U67" s="459">
        <f>IF(ISERROR(T67/R67),0,T67/R67)</f>
        <v>0</v>
      </c>
      <c r="V67" s="684">
        <f>+'Progress Financial Report -Yr 4'!V67</f>
        <v>0</v>
      </c>
      <c r="W67" s="174">
        <f>+'Progress Financial Report -Yr 4'!AA67</f>
        <v>0</v>
      </c>
      <c r="X67" s="441">
        <f>+W67-V67</f>
        <v>0</v>
      </c>
      <c r="Y67" s="459">
        <f>IF(ISERROR(X67/V67),0,X67/V67)</f>
        <v>0</v>
      </c>
      <c r="Z67" s="684">
        <f>+'Progress Financial Report -Yr 4'!AM67</f>
        <v>0</v>
      </c>
      <c r="AA67" s="440"/>
      <c r="AB67" s="440"/>
      <c r="AC67" s="440"/>
      <c r="AD67" s="440"/>
      <c r="AE67" s="1034">
        <f>SUM(AA67:AD67)</f>
        <v>0</v>
      </c>
      <c r="AF67" s="441">
        <f>+AE67-Z67</f>
        <v>0</v>
      </c>
      <c r="AG67" s="459">
        <f>IF(ISERROR(AF67/Z67),0,AF67/Z67)</f>
        <v>0</v>
      </c>
      <c r="AH67" s="469"/>
      <c r="AI67" s="469"/>
      <c r="AJ67" s="914"/>
    </row>
    <row r="68" spans="1:36" ht="5.25" customHeight="1" collapsed="1" x14ac:dyDescent="0.2">
      <c r="A68" s="913"/>
      <c r="B68" s="4"/>
      <c r="C68" s="11"/>
      <c r="D68" s="22"/>
      <c r="E68" s="1068"/>
      <c r="F68" s="1034"/>
      <c r="G68" s="439"/>
      <c r="H68" s="439"/>
      <c r="I68" s="1035"/>
      <c r="J68" s="1107"/>
      <c r="K68" s="443"/>
      <c r="L68" s="441" t="s">
        <v>62</v>
      </c>
      <c r="M68" s="458" t="s">
        <v>62</v>
      </c>
      <c r="N68" s="685"/>
      <c r="O68" s="26"/>
      <c r="P68" s="441" t="s">
        <v>62</v>
      </c>
      <c r="Q68" s="458" t="s">
        <v>62</v>
      </c>
      <c r="R68" s="685"/>
      <c r="S68" s="26"/>
      <c r="T68" s="441" t="s">
        <v>62</v>
      </c>
      <c r="U68" s="458" t="s">
        <v>62</v>
      </c>
      <c r="V68" s="685"/>
      <c r="W68" s="26"/>
      <c r="X68" s="441" t="s">
        <v>62</v>
      </c>
      <c r="Y68" s="458" t="s">
        <v>62</v>
      </c>
      <c r="Z68" s="685"/>
      <c r="AA68" s="443"/>
      <c r="AB68" s="443"/>
      <c r="AC68" s="443"/>
      <c r="AD68" s="443"/>
      <c r="AE68" s="1107"/>
      <c r="AF68" s="441" t="s">
        <v>62</v>
      </c>
      <c r="AG68" s="458" t="s">
        <v>62</v>
      </c>
      <c r="AH68" s="469"/>
      <c r="AI68" s="469"/>
      <c r="AJ68" s="916"/>
    </row>
    <row r="69" spans="1:36" x14ac:dyDescent="0.2">
      <c r="A69" s="917">
        <f>' Original Budget Template'!A69</f>
        <v>9</v>
      </c>
      <c r="B69" s="1311">
        <f>' Original Budget Template'!B69</f>
        <v>1</v>
      </c>
      <c r="C69" s="416" t="str">
        <f>' Original Budget Template'!C69</f>
        <v>Description (Output 9)</v>
      </c>
      <c r="D69" s="417">
        <f>' Original Budget Template'!D69</f>
        <v>0</v>
      </c>
      <c r="E69" s="1069">
        <f>' Original Budget Template'!E69</f>
        <v>0</v>
      </c>
      <c r="F69" s="1030">
        <f>SUM(F70:F75)</f>
        <v>0</v>
      </c>
      <c r="G69" s="434">
        <f>SUM(K69,O69,S69,W69,AE69)</f>
        <v>0</v>
      </c>
      <c r="H69" s="434">
        <f>' Original Budget Template'!G69</f>
        <v>0</v>
      </c>
      <c r="I69" s="1031">
        <f>SUM(I70:I75)</f>
        <v>0</v>
      </c>
      <c r="J69" s="1038">
        <f>+' Original Budget Template'!L69</f>
        <v>0</v>
      </c>
      <c r="K69" s="434">
        <f>SUM(K71:K75)</f>
        <v>0</v>
      </c>
      <c r="L69" s="435">
        <f>+K69-J69</f>
        <v>0</v>
      </c>
      <c r="M69" s="457">
        <f>IF(ISERROR(L69/J69),0,L69/J69)</f>
        <v>0</v>
      </c>
      <c r="N69" s="686">
        <f>SUM(N71:N74)</f>
        <v>0</v>
      </c>
      <c r="O69" s="535">
        <f>SUM(O71:O74)</f>
        <v>0</v>
      </c>
      <c r="P69" s="435">
        <f>+O69-N69</f>
        <v>0</v>
      </c>
      <c r="Q69" s="457">
        <f>IF(ISERROR(P69/N69),0,P69/N69)</f>
        <v>0</v>
      </c>
      <c r="R69" s="686">
        <f>SUM(R71:R74)</f>
        <v>0</v>
      </c>
      <c r="S69" s="384">
        <f>SUM(S71:S74)</f>
        <v>0</v>
      </c>
      <c r="T69" s="435">
        <f>+S69-R69</f>
        <v>0</v>
      </c>
      <c r="U69" s="457">
        <f>IF(ISERROR(T69/R69),0,T69/R69)</f>
        <v>0</v>
      </c>
      <c r="V69" s="686">
        <f>SUM(V71:V74)</f>
        <v>0</v>
      </c>
      <c r="W69" s="384">
        <f>SUM(W71:W74)</f>
        <v>0</v>
      </c>
      <c r="X69" s="435">
        <f>+W69-V69</f>
        <v>0</v>
      </c>
      <c r="Y69" s="457">
        <f>IF(ISERROR(X69/V69),0,X69/V69)</f>
        <v>0</v>
      </c>
      <c r="Z69" s="686">
        <f>SUM(Z71:Z74)</f>
        <v>0</v>
      </c>
      <c r="AA69" s="1030">
        <f>SUM(AA71:AA75)</f>
        <v>0</v>
      </c>
      <c r="AB69" s="1030">
        <f>SUM(AB71:AB75)</f>
        <v>0</v>
      </c>
      <c r="AC69" s="1030">
        <f>SUM(AC71:AC75)</f>
        <v>0</v>
      </c>
      <c r="AD69" s="1030">
        <f>SUM(AD71:AD75)</f>
        <v>0</v>
      </c>
      <c r="AE69" s="1030">
        <f>SUM(AE71:AE75)</f>
        <v>0</v>
      </c>
      <c r="AF69" s="435">
        <f>+AE69-Z69</f>
        <v>0</v>
      </c>
      <c r="AG69" s="457">
        <f>IF(ISERROR(AF69/Z69),0,AF69/Z69)</f>
        <v>0</v>
      </c>
      <c r="AH69" s="472">
        <f>IF(ISERROR((+$Z69+$V69+$R69+$N69+$J69)/$F69),0,(+$Z69+$V69+$R69+$N69+$J69)/$F69)</f>
        <v>0</v>
      </c>
      <c r="AI69" s="472">
        <f>IF(ISERROR(($AE69+$W69+$S69+$O69+$K69)/$G69),0,($AE69+$W69+$S69+$O69+$K69)/$G69)</f>
        <v>0</v>
      </c>
      <c r="AJ69" s="918"/>
    </row>
    <row r="70" spans="1:36" ht="38.25" hidden="1" outlineLevel="1" x14ac:dyDescent="0.2">
      <c r="A70" s="919"/>
      <c r="B70" s="1312"/>
      <c r="C70" s="188" t="str">
        <f>' Original Budget Template'!C70</f>
        <v>Under each sub-output, provide a detailed description of what resources will be used to deliver the outputs:</v>
      </c>
      <c r="D70" s="23"/>
      <c r="E70" s="1070"/>
      <c r="F70" s="1032"/>
      <c r="G70" s="437"/>
      <c r="H70" s="437"/>
      <c r="I70" s="1033"/>
      <c r="J70" s="1039"/>
      <c r="K70" s="437"/>
      <c r="L70" s="441"/>
      <c r="M70" s="458"/>
      <c r="N70" s="683"/>
      <c r="O70" s="27"/>
      <c r="P70" s="441"/>
      <c r="Q70" s="458"/>
      <c r="R70" s="683"/>
      <c r="S70" s="27"/>
      <c r="T70" s="441"/>
      <c r="U70" s="458"/>
      <c r="V70" s="683"/>
      <c r="W70" s="27"/>
      <c r="X70" s="441"/>
      <c r="Y70" s="458"/>
      <c r="Z70" s="683"/>
      <c r="AA70" s="437"/>
      <c r="AB70" s="437"/>
      <c r="AC70" s="437"/>
      <c r="AD70" s="437"/>
      <c r="AE70" s="1032"/>
      <c r="AF70" s="441"/>
      <c r="AG70" s="458"/>
      <c r="AH70" s="469"/>
      <c r="AI70" s="469"/>
      <c r="AJ70" s="912"/>
    </row>
    <row r="71" spans="1:36" hidden="1" outlineLevel="1" x14ac:dyDescent="0.2">
      <c r="A71" s="913">
        <f>' Original Budget Template'!A71</f>
        <v>9.1</v>
      </c>
      <c r="B71" s="4"/>
      <c r="C71" s="11" t="str">
        <f>' Original Budget Template'!C71</f>
        <v>Description - suboutputs/tasks/expense type</v>
      </c>
      <c r="D71" s="22"/>
      <c r="E71" s="1068"/>
      <c r="F71" s="1034">
        <f>+' Original Budget Template'!F71</f>
        <v>0</v>
      </c>
      <c r="G71" s="439">
        <f>SUM(K71,O71,S71,W71,AE71)</f>
        <v>0</v>
      </c>
      <c r="H71" s="439">
        <f>' Original Budget Template'!G71</f>
        <v>0</v>
      </c>
      <c r="I71" s="1035">
        <f>IF(ISERROR(IF($B$69=1,G71/$AA$3,G71/$AA$5)),0,(IF($B$69=1,G71/$AA$3,G71/$AA$5)))</f>
        <v>0</v>
      </c>
      <c r="J71" s="1034">
        <f>+' Original Budget Template'!L71</f>
        <v>0</v>
      </c>
      <c r="K71" s="536">
        <f>+'Progress Report - Yr 1 &amp; 9 mth'!O71</f>
        <v>0</v>
      </c>
      <c r="L71" s="441">
        <f t="shared" si="1"/>
        <v>0</v>
      </c>
      <c r="M71" s="459">
        <f>IF(ISERROR(L71/J71),0,L71/J71)</f>
        <v>0</v>
      </c>
      <c r="N71" s="684">
        <f>+'Progress Financial Report -Yr 2'!N71</f>
        <v>0</v>
      </c>
      <c r="O71" s="174">
        <f>+'Progress Financial Report -Yr 2'!S71</f>
        <v>0</v>
      </c>
      <c r="P71" s="441">
        <f>+O71-N71</f>
        <v>0</v>
      </c>
      <c r="Q71" s="459">
        <f>IF(ISERROR(P71/N71),0,P71/N71)</f>
        <v>0</v>
      </c>
      <c r="R71" s="684">
        <f>+'Progress Financial Report -Yr 3'!R71</f>
        <v>0</v>
      </c>
      <c r="S71" s="174">
        <f>+'Progress Financial Report -Yr 3'!W71</f>
        <v>0</v>
      </c>
      <c r="T71" s="441">
        <f>+S71-R71</f>
        <v>0</v>
      </c>
      <c r="U71" s="459">
        <f>IF(ISERROR(T71/R71),0,T71/R71)</f>
        <v>0</v>
      </c>
      <c r="V71" s="684">
        <f>+'Progress Financial Report -Yr 4'!V71</f>
        <v>0</v>
      </c>
      <c r="W71" s="174">
        <f>+'Progress Financial Report -Yr 4'!AA71</f>
        <v>0</v>
      </c>
      <c r="X71" s="441">
        <f>+W71-V71</f>
        <v>0</v>
      </c>
      <c r="Y71" s="459">
        <f>IF(ISERROR(X71/V71),0,X71/V71)</f>
        <v>0</v>
      </c>
      <c r="Z71" s="684">
        <f>+'Progress Financial Report -Yr 4'!AM71</f>
        <v>0</v>
      </c>
      <c r="AA71" s="440"/>
      <c r="AB71" s="440"/>
      <c r="AC71" s="440"/>
      <c r="AD71" s="440"/>
      <c r="AE71" s="1034">
        <f>SUM(AA71:AD71)</f>
        <v>0</v>
      </c>
      <c r="AF71" s="441">
        <f>+AE71-Z71</f>
        <v>0</v>
      </c>
      <c r="AG71" s="459">
        <f>IF(ISERROR(AF71/Z71),0,AF71/Z71)</f>
        <v>0</v>
      </c>
      <c r="AH71" s="469"/>
      <c r="AI71" s="469"/>
      <c r="AJ71" s="914"/>
    </row>
    <row r="72" spans="1:36" hidden="1" outlineLevel="1" x14ac:dyDescent="0.2">
      <c r="A72" s="913">
        <f>' Original Budget Template'!A72</f>
        <v>9.1999999999999993</v>
      </c>
      <c r="B72" s="4"/>
      <c r="C72" s="11" t="str">
        <f>' Original Budget Template'!C72</f>
        <v>Description - suboutputs/tasks/expense type</v>
      </c>
      <c r="D72" s="22"/>
      <c r="E72" s="1068"/>
      <c r="F72" s="1034">
        <f>+' Original Budget Template'!F72</f>
        <v>0</v>
      </c>
      <c r="G72" s="439">
        <f>SUM(K72,O72,S72,W72,AE72)</f>
        <v>0</v>
      </c>
      <c r="H72" s="439">
        <f>' Original Budget Template'!G72</f>
        <v>0</v>
      </c>
      <c r="I72" s="1035">
        <f>IF(ISERROR(IF($B$69=1,G72/$AA$3,G72/$AA$5)),0,(IF($B$69=1,G72/$AA$3,G72/$AA$5)))</f>
        <v>0</v>
      </c>
      <c r="J72" s="1034">
        <f>+' Original Budget Template'!L72</f>
        <v>0</v>
      </c>
      <c r="K72" s="536">
        <f>+'Progress Report - Yr 1 &amp; 9 mth'!O72</f>
        <v>0</v>
      </c>
      <c r="L72" s="441">
        <f t="shared" si="1"/>
        <v>0</v>
      </c>
      <c r="M72" s="459">
        <f>IF(ISERROR(L72/J72),0,L72/J72)</f>
        <v>0</v>
      </c>
      <c r="N72" s="684">
        <f>+'Progress Financial Report -Yr 2'!N72</f>
        <v>0</v>
      </c>
      <c r="O72" s="174">
        <f>+'Progress Financial Report -Yr 2'!S72</f>
        <v>0</v>
      </c>
      <c r="P72" s="441">
        <f>+O72-N72</f>
        <v>0</v>
      </c>
      <c r="Q72" s="459">
        <f>IF(ISERROR(P72/N72),0,P72/N72)</f>
        <v>0</v>
      </c>
      <c r="R72" s="684">
        <f>+'Progress Financial Report -Yr 3'!R72</f>
        <v>0</v>
      </c>
      <c r="S72" s="174">
        <f>+'Progress Financial Report -Yr 3'!W72</f>
        <v>0</v>
      </c>
      <c r="T72" s="441">
        <f>+S72-R72</f>
        <v>0</v>
      </c>
      <c r="U72" s="459">
        <f>IF(ISERROR(T72/R72),0,T72/R72)</f>
        <v>0</v>
      </c>
      <c r="V72" s="684">
        <f>+'Progress Financial Report -Yr 4'!V72</f>
        <v>0</v>
      </c>
      <c r="W72" s="174">
        <f>+'Progress Financial Report -Yr 4'!AA72</f>
        <v>0</v>
      </c>
      <c r="X72" s="441">
        <f>+W72-V72</f>
        <v>0</v>
      </c>
      <c r="Y72" s="459">
        <f>IF(ISERROR(X72/V72),0,X72/V72)</f>
        <v>0</v>
      </c>
      <c r="Z72" s="684">
        <f>+'Progress Financial Report -Yr 4'!AM72</f>
        <v>0</v>
      </c>
      <c r="AA72" s="440"/>
      <c r="AB72" s="440"/>
      <c r="AC72" s="440"/>
      <c r="AD72" s="440"/>
      <c r="AE72" s="1034">
        <f>SUM(AA72:AD72)</f>
        <v>0</v>
      </c>
      <c r="AF72" s="441">
        <f>+AE72-Z72</f>
        <v>0</v>
      </c>
      <c r="AG72" s="459">
        <f>IF(ISERROR(AF72/Z72),0,AF72/Z72)</f>
        <v>0</v>
      </c>
      <c r="AH72" s="469"/>
      <c r="AI72" s="469"/>
      <c r="AJ72" s="914"/>
    </row>
    <row r="73" spans="1:36" hidden="1" outlineLevel="1" x14ac:dyDescent="0.2">
      <c r="A73" s="913">
        <f>' Original Budget Template'!A73</f>
        <v>9.3000000000000007</v>
      </c>
      <c r="B73" s="4"/>
      <c r="C73" s="11" t="str">
        <f>' Original Budget Template'!C73</f>
        <v>Description - suboutputs/tasks/expense type</v>
      </c>
      <c r="D73" s="22"/>
      <c r="E73" s="1068"/>
      <c r="F73" s="1034">
        <f>+' Original Budget Template'!F73</f>
        <v>0</v>
      </c>
      <c r="G73" s="439">
        <f>SUM(K73,O73,S73,W73,AE73)</f>
        <v>0</v>
      </c>
      <c r="H73" s="439">
        <f>' Original Budget Template'!G73</f>
        <v>0</v>
      </c>
      <c r="I73" s="1035">
        <f>IF(ISERROR(IF($B$69=1,G73/$AA$3,G73/$AA$5)),0,(IF($B$69=1,G73/$AA$3,G73/$AA$5)))</f>
        <v>0</v>
      </c>
      <c r="J73" s="1034">
        <f>+' Original Budget Template'!L73</f>
        <v>0</v>
      </c>
      <c r="K73" s="536">
        <f>+'Progress Report - Yr 1 &amp; 9 mth'!O73</f>
        <v>0</v>
      </c>
      <c r="L73" s="441">
        <f t="shared" si="1"/>
        <v>0</v>
      </c>
      <c r="M73" s="459">
        <f>IF(ISERROR(L73/J73),0,L73/J73)</f>
        <v>0</v>
      </c>
      <c r="N73" s="684">
        <f>+'Progress Financial Report -Yr 2'!N73</f>
        <v>0</v>
      </c>
      <c r="O73" s="174">
        <f>+'Progress Financial Report -Yr 2'!S73</f>
        <v>0</v>
      </c>
      <c r="P73" s="441">
        <f>+O73-N73</f>
        <v>0</v>
      </c>
      <c r="Q73" s="459">
        <f>IF(ISERROR(P73/N73),0,P73/N73)</f>
        <v>0</v>
      </c>
      <c r="R73" s="684">
        <f>+'Progress Financial Report -Yr 3'!R73</f>
        <v>0</v>
      </c>
      <c r="S73" s="174">
        <f>+'Progress Financial Report -Yr 3'!W73</f>
        <v>0</v>
      </c>
      <c r="T73" s="441">
        <f>+S73-R73</f>
        <v>0</v>
      </c>
      <c r="U73" s="459">
        <f>IF(ISERROR(T73/R73),0,T73/R73)</f>
        <v>0</v>
      </c>
      <c r="V73" s="684">
        <f>+'Progress Financial Report -Yr 4'!V73</f>
        <v>0</v>
      </c>
      <c r="W73" s="174">
        <f>+'Progress Financial Report -Yr 4'!AA73</f>
        <v>0</v>
      </c>
      <c r="X73" s="441">
        <f>+W73-V73</f>
        <v>0</v>
      </c>
      <c r="Y73" s="459">
        <f>IF(ISERROR(X73/V73),0,X73/V73)</f>
        <v>0</v>
      </c>
      <c r="Z73" s="684">
        <f>+'Progress Financial Report -Yr 4'!AM73</f>
        <v>0</v>
      </c>
      <c r="AA73" s="440"/>
      <c r="AB73" s="440"/>
      <c r="AC73" s="440"/>
      <c r="AD73" s="440"/>
      <c r="AE73" s="1034">
        <f>SUM(AA73:AD73)</f>
        <v>0</v>
      </c>
      <c r="AF73" s="441">
        <f>+AE73-Z73</f>
        <v>0</v>
      </c>
      <c r="AG73" s="459">
        <f>IF(ISERROR(AF73/Z73),0,AF73/Z73)</f>
        <v>0</v>
      </c>
      <c r="AH73" s="469"/>
      <c r="AI73" s="469"/>
      <c r="AJ73" s="914"/>
    </row>
    <row r="74" spans="1:36" hidden="1" outlineLevel="1" x14ac:dyDescent="0.2">
      <c r="A74" s="913">
        <f>' Original Budget Template'!A74</f>
        <v>9.4</v>
      </c>
      <c r="B74" s="4"/>
      <c r="C74" s="419" t="str">
        <f>' Original Budget Template'!C74</f>
        <v>Description - suboutputs/tasks/expense type</v>
      </c>
      <c r="D74" s="30"/>
      <c r="E74" s="1071"/>
      <c r="F74" s="1034">
        <f>+' Original Budget Template'!F74</f>
        <v>0</v>
      </c>
      <c r="G74" s="439">
        <f>SUM(K74,O74,S74,W74,AE74)</f>
        <v>0</v>
      </c>
      <c r="H74" s="439">
        <f>' Original Budget Template'!G74</f>
        <v>0</v>
      </c>
      <c r="I74" s="1035">
        <f>IF(ISERROR(IF($B$69=1,G74/$AA$3,G74/$AA$5)),0,(IF($B$69=1,G74/$AA$3,G74/$AA$5)))</f>
        <v>0</v>
      </c>
      <c r="J74" s="1034">
        <f>+' Original Budget Template'!L74</f>
        <v>0</v>
      </c>
      <c r="K74" s="536">
        <f>+'Progress Report - Yr 1 &amp; 9 mth'!O74</f>
        <v>0</v>
      </c>
      <c r="L74" s="441">
        <f t="shared" si="1"/>
        <v>0</v>
      </c>
      <c r="M74" s="459">
        <f>IF(ISERROR(L74/J74),0,L74/J74)</f>
        <v>0</v>
      </c>
      <c r="N74" s="684">
        <f>+'Progress Financial Report -Yr 2'!N74</f>
        <v>0</v>
      </c>
      <c r="O74" s="174">
        <f>+'Progress Financial Report -Yr 2'!S74</f>
        <v>0</v>
      </c>
      <c r="P74" s="441">
        <f>+O74-N74</f>
        <v>0</v>
      </c>
      <c r="Q74" s="459">
        <f>IF(ISERROR(P74/N74),0,P74/N74)</f>
        <v>0</v>
      </c>
      <c r="R74" s="684">
        <f>+'Progress Financial Report -Yr 3'!R74</f>
        <v>0</v>
      </c>
      <c r="S74" s="174">
        <f>+'Progress Financial Report -Yr 3'!W74</f>
        <v>0</v>
      </c>
      <c r="T74" s="441">
        <f>+S74-R74</f>
        <v>0</v>
      </c>
      <c r="U74" s="459">
        <f>IF(ISERROR(T74/R74),0,T74/R74)</f>
        <v>0</v>
      </c>
      <c r="V74" s="684">
        <f>+'Progress Financial Report -Yr 4'!V74</f>
        <v>0</v>
      </c>
      <c r="W74" s="174">
        <f>+'Progress Financial Report -Yr 4'!AA74</f>
        <v>0</v>
      </c>
      <c r="X74" s="441">
        <f>+W74-V74</f>
        <v>0</v>
      </c>
      <c r="Y74" s="459">
        <f>IF(ISERROR(X74/V74),0,X74/V74)</f>
        <v>0</v>
      </c>
      <c r="Z74" s="684">
        <f>+'Progress Financial Report -Yr 4'!AM74</f>
        <v>0</v>
      </c>
      <c r="AA74" s="440"/>
      <c r="AB74" s="440"/>
      <c r="AC74" s="440"/>
      <c r="AD74" s="440"/>
      <c r="AE74" s="1034">
        <f>SUM(AA74:AD74)</f>
        <v>0</v>
      </c>
      <c r="AF74" s="441">
        <f>+AE74-Z74</f>
        <v>0</v>
      </c>
      <c r="AG74" s="459">
        <f>IF(ISERROR(AF74/Z74),0,AF74/Z74)</f>
        <v>0</v>
      </c>
      <c r="AH74" s="469"/>
      <c r="AI74" s="469"/>
      <c r="AJ74" s="914"/>
    </row>
    <row r="75" spans="1:36" ht="5.25" customHeight="1" collapsed="1" x14ac:dyDescent="0.2">
      <c r="A75" s="913"/>
      <c r="B75" s="4"/>
      <c r="C75" s="11"/>
      <c r="D75" s="22"/>
      <c r="E75" s="1068"/>
      <c r="F75" s="1034"/>
      <c r="G75" s="439"/>
      <c r="H75" s="439"/>
      <c r="I75" s="1035"/>
      <c r="J75" s="1107"/>
      <c r="K75" s="443"/>
      <c r="L75" s="441" t="s">
        <v>62</v>
      </c>
      <c r="M75" s="458" t="s">
        <v>62</v>
      </c>
      <c r="N75" s="685"/>
      <c r="O75" s="26"/>
      <c r="P75" s="441" t="s">
        <v>62</v>
      </c>
      <c r="Q75" s="458" t="s">
        <v>62</v>
      </c>
      <c r="R75" s="685"/>
      <c r="S75" s="26"/>
      <c r="T75" s="441" t="s">
        <v>62</v>
      </c>
      <c r="U75" s="458" t="s">
        <v>62</v>
      </c>
      <c r="V75" s="685"/>
      <c r="W75" s="26"/>
      <c r="X75" s="441" t="s">
        <v>62</v>
      </c>
      <c r="Y75" s="458" t="s">
        <v>62</v>
      </c>
      <c r="Z75" s="685"/>
      <c r="AA75" s="443"/>
      <c r="AB75" s="443"/>
      <c r="AC75" s="443"/>
      <c r="AD75" s="443"/>
      <c r="AE75" s="1107"/>
      <c r="AF75" s="441" t="s">
        <v>62</v>
      </c>
      <c r="AG75" s="458" t="s">
        <v>62</v>
      </c>
      <c r="AH75" s="469"/>
      <c r="AI75" s="469"/>
      <c r="AJ75" s="916"/>
    </row>
    <row r="76" spans="1:36" ht="15.75" customHeight="1" x14ac:dyDescent="0.2">
      <c r="A76" s="920" t="s">
        <v>266</v>
      </c>
      <c r="B76" s="1313"/>
      <c r="C76" s="584" t="s">
        <v>374</v>
      </c>
      <c r="D76" s="22"/>
      <c r="E76" s="1068"/>
      <c r="F76" s="1034"/>
      <c r="G76" s="439"/>
      <c r="H76" s="439"/>
      <c r="I76" s="1035"/>
      <c r="J76" s="1107"/>
      <c r="K76" s="443"/>
      <c r="L76" s="441"/>
      <c r="M76" s="458"/>
      <c r="N76" s="685"/>
      <c r="O76" s="26"/>
      <c r="P76" s="441"/>
      <c r="Q76" s="458"/>
      <c r="R76" s="685"/>
      <c r="S76" s="26"/>
      <c r="T76" s="441"/>
      <c r="U76" s="458"/>
      <c r="V76" s="685"/>
      <c r="W76" s="26"/>
      <c r="X76" s="441"/>
      <c r="Y76" s="458"/>
      <c r="Z76" s="685"/>
      <c r="AA76" s="443"/>
      <c r="AB76" s="443"/>
      <c r="AC76" s="443"/>
      <c r="AD76" s="443"/>
      <c r="AE76" s="1107"/>
      <c r="AF76" s="441"/>
      <c r="AG76" s="458"/>
      <c r="AH76" s="469"/>
      <c r="AI76" s="469"/>
      <c r="AJ76" s="916"/>
    </row>
    <row r="77" spans="1:36" x14ac:dyDescent="0.2">
      <c r="A77" s="917" t="str">
        <f>' Original Budget Template'!A77</f>
        <v>A</v>
      </c>
      <c r="B77" s="1311">
        <f>' Original Budget Template'!B77</f>
        <v>1</v>
      </c>
      <c r="C77" s="416" t="str">
        <f>' Original Budget Template'!C77</f>
        <v>Direct Output Support Costs</v>
      </c>
      <c r="D77" s="417">
        <f>' Original Budget Template'!D77</f>
        <v>0</v>
      </c>
      <c r="E77" s="1069">
        <f>' Original Budget Template'!E77</f>
        <v>0</v>
      </c>
      <c r="F77" s="1030">
        <f>SUM(F78:F83)</f>
        <v>0</v>
      </c>
      <c r="G77" s="434">
        <f>SUM(K77,O77,S77,W77,AE77)</f>
        <v>0</v>
      </c>
      <c r="H77" s="434">
        <f>' Original Budget Template'!G77</f>
        <v>0</v>
      </c>
      <c r="I77" s="1031">
        <f>SUM(I78:I83)</f>
        <v>0</v>
      </c>
      <c r="J77" s="1038">
        <f>+' Original Budget Template'!L77</f>
        <v>0</v>
      </c>
      <c r="K77" s="434">
        <f>SUM(K79:K83)</f>
        <v>0</v>
      </c>
      <c r="L77" s="435">
        <f>+K77-J77</f>
        <v>0</v>
      </c>
      <c r="M77" s="457">
        <f>IF(ISERROR(L77/J77),0,L77/J77)</f>
        <v>0</v>
      </c>
      <c r="N77" s="686">
        <f>SUM(N79:N82)</f>
        <v>0</v>
      </c>
      <c r="O77" s="535">
        <f>SUM(O79:O82)</f>
        <v>0</v>
      </c>
      <c r="P77" s="435">
        <f>+O77-N77</f>
        <v>0</v>
      </c>
      <c r="Q77" s="457">
        <f>IF(ISERROR(P77/N77),0,P77/N77)</f>
        <v>0</v>
      </c>
      <c r="R77" s="686">
        <f>SUM(R79:R82)</f>
        <v>0</v>
      </c>
      <c r="S77" s="384">
        <f>SUM(S79:S82)</f>
        <v>0</v>
      </c>
      <c r="T77" s="435">
        <f>+S77-R77</f>
        <v>0</v>
      </c>
      <c r="U77" s="457">
        <f>IF(ISERROR(T77/R77),0,T77/R77)</f>
        <v>0</v>
      </c>
      <c r="V77" s="686">
        <f>SUM(V79:V82)</f>
        <v>0</v>
      </c>
      <c r="W77" s="384">
        <f>SUM(W79:W82)</f>
        <v>0</v>
      </c>
      <c r="X77" s="435">
        <f>+W77-V77</f>
        <v>0</v>
      </c>
      <c r="Y77" s="457">
        <f>IF(ISERROR(X77/V77),0,X77/V77)</f>
        <v>0</v>
      </c>
      <c r="Z77" s="686">
        <f>SUM(Z79:Z82)</f>
        <v>0</v>
      </c>
      <c r="AA77" s="1030">
        <f>SUM(AA79:AA83)</f>
        <v>0</v>
      </c>
      <c r="AB77" s="1030">
        <f>SUM(AB79:AB83)</f>
        <v>0</v>
      </c>
      <c r="AC77" s="1030">
        <f>SUM(AC79:AC83)</f>
        <v>0</v>
      </c>
      <c r="AD77" s="1030">
        <f>SUM(AD79:AD83)</f>
        <v>0</v>
      </c>
      <c r="AE77" s="1030">
        <f>SUM(AE79:AE83)</f>
        <v>0</v>
      </c>
      <c r="AF77" s="435">
        <f>+AE77-Z77</f>
        <v>0</v>
      </c>
      <c r="AG77" s="457">
        <f>IF(ISERROR(AF77/Z77),0,AF77/Z77)</f>
        <v>0</v>
      </c>
      <c r="AH77" s="472">
        <f>IF(ISERROR((+$Z77+$V77+$R77+$N77+$J77)/$F77),0,(+$Z77+$V77+$R77+$N77+$J77)/$F77)</f>
        <v>0</v>
      </c>
      <c r="AI77" s="472">
        <f>IF(ISERROR(($AE77+$W77+$S77+$O77+$K77)/$G77),0,($AE77+$W77+$S77+$O77+$K77)/$G77)</f>
        <v>0</v>
      </c>
      <c r="AJ77" s="918"/>
    </row>
    <row r="78" spans="1:36" ht="38.25" x14ac:dyDescent="0.2">
      <c r="A78" s="919"/>
      <c r="B78" s="1312"/>
      <c r="C78" s="188" t="str">
        <f>' Original Budget Template'!C78</f>
        <v>Under each sub-output, provide a detailed description of what resources will be used to deliver the outputs:</v>
      </c>
      <c r="D78" s="23"/>
      <c r="E78" s="1070"/>
      <c r="F78" s="1032"/>
      <c r="G78" s="437"/>
      <c r="H78" s="437"/>
      <c r="I78" s="1033"/>
      <c r="J78" s="1039"/>
      <c r="K78" s="437"/>
      <c r="L78" s="441"/>
      <c r="M78" s="458"/>
      <c r="N78" s="683"/>
      <c r="O78" s="27"/>
      <c r="P78" s="441"/>
      <c r="Q78" s="458"/>
      <c r="R78" s="683"/>
      <c r="S78" s="27"/>
      <c r="T78" s="441"/>
      <c r="U78" s="458"/>
      <c r="V78" s="683"/>
      <c r="W78" s="27"/>
      <c r="X78" s="441"/>
      <c r="Y78" s="458"/>
      <c r="Z78" s="683"/>
      <c r="AA78" s="437"/>
      <c r="AB78" s="437"/>
      <c r="AC78" s="437"/>
      <c r="AD78" s="437"/>
      <c r="AE78" s="1032"/>
      <c r="AF78" s="441"/>
      <c r="AG78" s="458"/>
      <c r="AH78" s="469"/>
      <c r="AI78" s="469"/>
      <c r="AJ78" s="912"/>
    </row>
    <row r="79" spans="1:36" x14ac:dyDescent="0.2">
      <c r="A79" s="913" t="str">
        <f>' Original Budget Template'!A79</f>
        <v>A.1</v>
      </c>
      <c r="B79" s="4"/>
      <c r="C79" s="11" t="str">
        <f>' Original Budget Template'!C79</f>
        <v>Description - suboutputs/tasks/expense type</v>
      </c>
      <c r="D79" s="22"/>
      <c r="E79" s="1068"/>
      <c r="F79" s="1034">
        <f>+' Original Budget Template'!F79</f>
        <v>0</v>
      </c>
      <c r="G79" s="439">
        <f>SUM(K79,O79,S79,W79,AE79)</f>
        <v>0</v>
      </c>
      <c r="H79" s="439">
        <f>' Original Budget Template'!G79</f>
        <v>0</v>
      </c>
      <c r="I79" s="1035">
        <f>IF(ISERROR(IF($B$77=1,G79/$AA$3,G79/$AA$5)),0,(IF($B$77=1,G79/$AA$3,G79/$AA$5)))</f>
        <v>0</v>
      </c>
      <c r="J79" s="1034">
        <f>+' Original Budget Template'!L79</f>
        <v>0</v>
      </c>
      <c r="K79" s="536">
        <f>+'Progress Report - Yr 1 &amp; 9 mth'!O79</f>
        <v>0</v>
      </c>
      <c r="L79" s="441">
        <f t="shared" si="1"/>
        <v>0</v>
      </c>
      <c r="M79" s="459">
        <f>IF(ISERROR(L79/J79),0,L79/J79)</f>
        <v>0</v>
      </c>
      <c r="N79" s="684">
        <f>+'Progress Financial Report -Yr 2'!N79</f>
        <v>0</v>
      </c>
      <c r="O79" s="174">
        <f>+'Progress Financial Report -Yr 2'!S79</f>
        <v>0</v>
      </c>
      <c r="P79" s="441">
        <f>+O79-N79</f>
        <v>0</v>
      </c>
      <c r="Q79" s="459">
        <f>IF(ISERROR(P79/N79),0,P79/N79)</f>
        <v>0</v>
      </c>
      <c r="R79" s="684">
        <f>+'Progress Financial Report -Yr 3'!R79</f>
        <v>0</v>
      </c>
      <c r="S79" s="174">
        <f>+'Progress Financial Report -Yr 3'!W79</f>
        <v>0</v>
      </c>
      <c r="T79" s="441">
        <f>+S79-R79</f>
        <v>0</v>
      </c>
      <c r="U79" s="459">
        <f>IF(ISERROR(T79/R79),0,T79/R79)</f>
        <v>0</v>
      </c>
      <c r="V79" s="684">
        <f>+'Progress Financial Report -Yr 4'!V79</f>
        <v>0</v>
      </c>
      <c r="W79" s="174">
        <f>+'Progress Financial Report -Yr 4'!AA79</f>
        <v>0</v>
      </c>
      <c r="X79" s="441">
        <f>+W79-V79</f>
        <v>0</v>
      </c>
      <c r="Y79" s="459">
        <f>IF(ISERROR(X79/V79),0,X79/V79)</f>
        <v>0</v>
      </c>
      <c r="Z79" s="684">
        <f>+'Progress Financial Report -Yr 4'!AM79</f>
        <v>0</v>
      </c>
      <c r="AA79" s="440"/>
      <c r="AB79" s="440"/>
      <c r="AC79" s="440"/>
      <c r="AD79" s="440"/>
      <c r="AE79" s="1034">
        <f>SUM(AA79:AD79)</f>
        <v>0</v>
      </c>
      <c r="AF79" s="441">
        <f>+AE79-Z79</f>
        <v>0</v>
      </c>
      <c r="AG79" s="459">
        <f>IF(ISERROR(AF79/Z79),0,AF79/Z79)</f>
        <v>0</v>
      </c>
      <c r="AH79" s="469"/>
      <c r="AI79" s="469"/>
      <c r="AJ79" s="914"/>
    </row>
    <row r="80" spans="1:36" x14ac:dyDescent="0.2">
      <c r="A80" s="913" t="str">
        <f>' Original Budget Template'!A80</f>
        <v>A.2</v>
      </c>
      <c r="B80" s="4"/>
      <c r="C80" s="11" t="str">
        <f>' Original Budget Template'!C80</f>
        <v>Description - suboutputs/tasks/expense type</v>
      </c>
      <c r="D80" s="22"/>
      <c r="E80" s="1068"/>
      <c r="F80" s="1034">
        <f>+' Original Budget Template'!F80</f>
        <v>0</v>
      </c>
      <c r="G80" s="439">
        <f>SUM(K80,O80,S80,W80,AE80)</f>
        <v>0</v>
      </c>
      <c r="H80" s="439">
        <f>' Original Budget Template'!G80</f>
        <v>0</v>
      </c>
      <c r="I80" s="1035">
        <f>IF(ISERROR(IF($B$77=1,G80/$AA$3,G80/$AA$5)),0,(IF($B$77=1,G80/$AA$3,G80/$AA$5)))</f>
        <v>0</v>
      </c>
      <c r="J80" s="1034">
        <f>+' Original Budget Template'!L80</f>
        <v>0</v>
      </c>
      <c r="K80" s="536">
        <f>+'Progress Report - Yr 1 &amp; 9 mth'!O80</f>
        <v>0</v>
      </c>
      <c r="L80" s="441">
        <f t="shared" si="1"/>
        <v>0</v>
      </c>
      <c r="M80" s="459">
        <f>IF(ISERROR(L80/J80),0,L80/J80)</f>
        <v>0</v>
      </c>
      <c r="N80" s="684">
        <f>+'Progress Financial Report -Yr 2'!N80</f>
        <v>0</v>
      </c>
      <c r="O80" s="174">
        <f>+'Progress Financial Report -Yr 2'!S80</f>
        <v>0</v>
      </c>
      <c r="P80" s="441">
        <f>+O80-N80</f>
        <v>0</v>
      </c>
      <c r="Q80" s="459">
        <f>IF(ISERROR(P80/N80),0,P80/N80)</f>
        <v>0</v>
      </c>
      <c r="R80" s="684">
        <f>+'Progress Financial Report -Yr 3'!R80</f>
        <v>0</v>
      </c>
      <c r="S80" s="174">
        <f>+'Progress Financial Report -Yr 3'!W80</f>
        <v>0</v>
      </c>
      <c r="T80" s="441">
        <f>+S80-R80</f>
        <v>0</v>
      </c>
      <c r="U80" s="459">
        <f>IF(ISERROR(T80/R80),0,T80/R80)</f>
        <v>0</v>
      </c>
      <c r="V80" s="684">
        <f>+'Progress Financial Report -Yr 4'!V80</f>
        <v>0</v>
      </c>
      <c r="W80" s="174">
        <f>+'Progress Financial Report -Yr 4'!AA80</f>
        <v>0</v>
      </c>
      <c r="X80" s="441">
        <f>+W80-V80</f>
        <v>0</v>
      </c>
      <c r="Y80" s="459">
        <f>IF(ISERROR(X80/V80),0,X80/V80)</f>
        <v>0</v>
      </c>
      <c r="Z80" s="684">
        <f>+'Progress Financial Report -Yr 4'!AM80</f>
        <v>0</v>
      </c>
      <c r="AA80" s="440"/>
      <c r="AB80" s="440"/>
      <c r="AC80" s="440"/>
      <c r="AD80" s="440"/>
      <c r="AE80" s="1034">
        <f>SUM(AA80:AD80)</f>
        <v>0</v>
      </c>
      <c r="AF80" s="441">
        <f>+AE80-Z80</f>
        <v>0</v>
      </c>
      <c r="AG80" s="459">
        <f>IF(ISERROR(AF80/Z80),0,AF80/Z80)</f>
        <v>0</v>
      </c>
      <c r="AH80" s="469"/>
      <c r="AI80" s="469"/>
      <c r="AJ80" s="914"/>
    </row>
    <row r="81" spans="1:36" x14ac:dyDescent="0.2">
      <c r="A81" s="913" t="str">
        <f>' Original Budget Template'!A81</f>
        <v>A.3</v>
      </c>
      <c r="B81" s="4"/>
      <c r="C81" s="11" t="str">
        <f>' Original Budget Template'!C81</f>
        <v>Description - suboutputs/tasks/expense type</v>
      </c>
      <c r="D81" s="22"/>
      <c r="E81" s="1068"/>
      <c r="F81" s="1034">
        <f>+' Original Budget Template'!F81</f>
        <v>0</v>
      </c>
      <c r="G81" s="439">
        <f>SUM(K81,O81,S81,W81,AE81)</f>
        <v>0</v>
      </c>
      <c r="H81" s="439">
        <f>' Original Budget Template'!G81</f>
        <v>0</v>
      </c>
      <c r="I81" s="1035">
        <f>IF(ISERROR(IF($B$77=1,G81/$AA$3,G81/$AA$5)),0,(IF($B$77=1,G81/$AA$3,G81/$AA$5)))</f>
        <v>0</v>
      </c>
      <c r="J81" s="1034">
        <f>+' Original Budget Template'!L81</f>
        <v>0</v>
      </c>
      <c r="K81" s="536">
        <f>+'Progress Report - Yr 1 &amp; 9 mth'!O81</f>
        <v>0</v>
      </c>
      <c r="L81" s="441">
        <f t="shared" si="1"/>
        <v>0</v>
      </c>
      <c r="M81" s="459">
        <f>IF(ISERROR(L81/J81),0,L81/J81)</f>
        <v>0</v>
      </c>
      <c r="N81" s="684">
        <f>+'Progress Financial Report -Yr 2'!N81</f>
        <v>0</v>
      </c>
      <c r="O81" s="174">
        <f>+'Progress Financial Report -Yr 2'!S81</f>
        <v>0</v>
      </c>
      <c r="P81" s="441">
        <f>+O81-N81</f>
        <v>0</v>
      </c>
      <c r="Q81" s="459">
        <f>IF(ISERROR(P81/N81),0,P81/N81)</f>
        <v>0</v>
      </c>
      <c r="R81" s="684">
        <f>+'Progress Financial Report -Yr 3'!R81</f>
        <v>0</v>
      </c>
      <c r="S81" s="174">
        <f>+'Progress Financial Report -Yr 3'!W81</f>
        <v>0</v>
      </c>
      <c r="T81" s="441">
        <f>+S81-R81</f>
        <v>0</v>
      </c>
      <c r="U81" s="459">
        <f>IF(ISERROR(T81/R81),0,T81/R81)</f>
        <v>0</v>
      </c>
      <c r="V81" s="684">
        <f>+'Progress Financial Report -Yr 4'!V81</f>
        <v>0</v>
      </c>
      <c r="W81" s="174">
        <f>+'Progress Financial Report -Yr 4'!AA81</f>
        <v>0</v>
      </c>
      <c r="X81" s="441">
        <f>+W81-V81</f>
        <v>0</v>
      </c>
      <c r="Y81" s="459">
        <f>IF(ISERROR(X81/V81),0,X81/V81)</f>
        <v>0</v>
      </c>
      <c r="Z81" s="684">
        <f>+'Progress Financial Report -Yr 4'!AM81</f>
        <v>0</v>
      </c>
      <c r="AA81" s="440"/>
      <c r="AB81" s="440"/>
      <c r="AC81" s="440"/>
      <c r="AD81" s="440"/>
      <c r="AE81" s="1034">
        <f>SUM(AA81:AD81)</f>
        <v>0</v>
      </c>
      <c r="AF81" s="441">
        <f>+AE81-Z81</f>
        <v>0</v>
      </c>
      <c r="AG81" s="459">
        <f>IF(ISERROR(AF81/Z81),0,AF81/Z81)</f>
        <v>0</v>
      </c>
      <c r="AH81" s="469"/>
      <c r="AI81" s="469"/>
      <c r="AJ81" s="914"/>
    </row>
    <row r="82" spans="1:36" x14ac:dyDescent="0.2">
      <c r="A82" s="913" t="str">
        <f>' Original Budget Template'!A82</f>
        <v>A.4</v>
      </c>
      <c r="B82" s="4"/>
      <c r="C82" s="419" t="str">
        <f>' Original Budget Template'!C82</f>
        <v>Description - suboutputs/tasks/expense type</v>
      </c>
      <c r="D82" s="30"/>
      <c r="E82" s="1071"/>
      <c r="F82" s="1034">
        <f>+' Original Budget Template'!F82</f>
        <v>0</v>
      </c>
      <c r="G82" s="439">
        <f>SUM(K82,O82,S82,W82,AE82)</f>
        <v>0</v>
      </c>
      <c r="H82" s="439">
        <f>' Original Budget Template'!G82</f>
        <v>0</v>
      </c>
      <c r="I82" s="1035">
        <f>IF(ISERROR(IF($B$77=1,G82/$AA$3,G82/$AA$5)),0,(IF($B$77=1,G82/$AA$3,G82/$AA$5)))</f>
        <v>0</v>
      </c>
      <c r="J82" s="1034">
        <f>+' Original Budget Template'!L82</f>
        <v>0</v>
      </c>
      <c r="K82" s="536">
        <f>+'Progress Report - Yr 1 &amp; 9 mth'!O82</f>
        <v>0</v>
      </c>
      <c r="L82" s="441">
        <f t="shared" si="1"/>
        <v>0</v>
      </c>
      <c r="M82" s="459">
        <f>IF(ISERROR(L82/J82),0,L82/J82)</f>
        <v>0</v>
      </c>
      <c r="N82" s="684">
        <f>+'Progress Financial Report -Yr 2'!N82</f>
        <v>0</v>
      </c>
      <c r="O82" s="174">
        <f>+'Progress Financial Report -Yr 2'!S82</f>
        <v>0</v>
      </c>
      <c r="P82" s="441">
        <f>+O82-N82</f>
        <v>0</v>
      </c>
      <c r="Q82" s="459">
        <f>IF(ISERROR(P82/N82),0,P82/N82)</f>
        <v>0</v>
      </c>
      <c r="R82" s="684">
        <f>+'Progress Financial Report -Yr 3'!R82</f>
        <v>0</v>
      </c>
      <c r="S82" s="174">
        <f>+'Progress Financial Report -Yr 3'!W82</f>
        <v>0</v>
      </c>
      <c r="T82" s="441">
        <f>+S82-R82</f>
        <v>0</v>
      </c>
      <c r="U82" s="459">
        <f>IF(ISERROR(T82/R82),0,T82/R82)</f>
        <v>0</v>
      </c>
      <c r="V82" s="684">
        <f>+'Progress Financial Report -Yr 4'!V82</f>
        <v>0</v>
      </c>
      <c r="W82" s="174">
        <f>+'Progress Financial Report -Yr 4'!AA82</f>
        <v>0</v>
      </c>
      <c r="X82" s="441">
        <f>+W82-V82</f>
        <v>0</v>
      </c>
      <c r="Y82" s="459">
        <f>IF(ISERROR(X82/V82),0,X82/V82)</f>
        <v>0</v>
      </c>
      <c r="Z82" s="684">
        <f>+'Progress Financial Report -Yr 4'!AM82</f>
        <v>0</v>
      </c>
      <c r="AA82" s="440"/>
      <c r="AB82" s="440"/>
      <c r="AC82" s="440"/>
      <c r="AD82" s="440"/>
      <c r="AE82" s="1034">
        <f>SUM(AA82:AD82)</f>
        <v>0</v>
      </c>
      <c r="AF82" s="441">
        <f>+AE82-Z82</f>
        <v>0</v>
      </c>
      <c r="AG82" s="459">
        <f>IF(ISERROR(AF82/Z82),0,AF82/Z82)</f>
        <v>0</v>
      </c>
      <c r="AH82" s="469"/>
      <c r="AI82" s="469"/>
      <c r="AJ82" s="914"/>
    </row>
    <row r="83" spans="1:36" ht="15" customHeight="1" thickBot="1" x14ac:dyDescent="0.25">
      <c r="A83" s="913"/>
      <c r="B83" s="4"/>
      <c r="C83" s="11"/>
      <c r="D83" s="22"/>
      <c r="E83" s="1068"/>
      <c r="F83" s="1034"/>
      <c r="G83" s="439"/>
      <c r="H83" s="439"/>
      <c r="I83" s="1035"/>
      <c r="J83" s="1107"/>
      <c r="K83" s="443"/>
      <c r="L83" s="441" t="s">
        <v>62</v>
      </c>
      <c r="M83" s="77" t="s">
        <v>62</v>
      </c>
      <c r="N83" s="26"/>
      <c r="O83" s="26"/>
      <c r="P83" s="441" t="s">
        <v>62</v>
      </c>
      <c r="Q83" s="77" t="s">
        <v>62</v>
      </c>
      <c r="R83" s="26"/>
      <c r="S83" s="26"/>
      <c r="T83" s="441" t="s">
        <v>62</v>
      </c>
      <c r="U83" s="77" t="s">
        <v>62</v>
      </c>
      <c r="V83" s="26"/>
      <c r="W83" s="26"/>
      <c r="X83" s="441" t="s">
        <v>62</v>
      </c>
      <c r="Y83" s="77" t="s">
        <v>62</v>
      </c>
      <c r="Z83" s="26"/>
      <c r="AA83" s="443"/>
      <c r="AB83" s="443"/>
      <c r="AC83" s="443"/>
      <c r="AD83" s="443"/>
      <c r="AE83" s="1107"/>
      <c r="AF83" s="441" t="s">
        <v>62</v>
      </c>
      <c r="AG83" s="77" t="s">
        <v>62</v>
      </c>
      <c r="AH83" s="469"/>
      <c r="AI83" s="469"/>
      <c r="AJ83" s="916"/>
    </row>
    <row r="84" spans="1:36" ht="16.149999999999999" customHeight="1" thickTop="1" thickBot="1" x14ac:dyDescent="0.25">
      <c r="A84" s="894"/>
      <c r="B84" s="1296">
        <f>' Original Budget Template'!B84</f>
        <v>1</v>
      </c>
      <c r="C84" s="1321" t="s">
        <v>357</v>
      </c>
      <c r="D84" s="267"/>
      <c r="E84" s="1072"/>
      <c r="F84" s="1040">
        <f>+' Original Budget Template'!F84</f>
        <v>0</v>
      </c>
      <c r="G84" s="445">
        <f>SUMIF($B$12:$B$83,$B84,G$12:G$83)</f>
        <v>0</v>
      </c>
      <c r="H84" s="445"/>
      <c r="I84" s="1041"/>
      <c r="J84" s="1040">
        <f>+' Original Budget Template'!L84</f>
        <v>0</v>
      </c>
      <c r="K84" s="444">
        <f>+'Progress Report - Yr 1 &amp; 9 mth'!O84</f>
        <v>0</v>
      </c>
      <c r="L84" s="444"/>
      <c r="M84" s="456"/>
      <c r="N84" s="444">
        <f>+'Progress Financial Report -Yr 2'!N84</f>
        <v>0</v>
      </c>
      <c r="O84" s="444">
        <f>+'Progress Financial Report -Yr 2'!S84</f>
        <v>0</v>
      </c>
      <c r="P84" s="444"/>
      <c r="Q84" s="456"/>
      <c r="R84" s="444">
        <f>+'Progress Financial Report -Yr 3'!R84</f>
        <v>0</v>
      </c>
      <c r="S84" s="444">
        <f>+'Progress Financial Report -Yr 3'!W84</f>
        <v>0</v>
      </c>
      <c r="T84" s="444"/>
      <c r="U84" s="456"/>
      <c r="V84" s="831">
        <f>+'Progress Financial Report -Yr 4'!V84</f>
        <v>0</v>
      </c>
      <c r="W84" s="831">
        <f>+'Progress Financial Report -Yr 4'!AA84</f>
        <v>0</v>
      </c>
      <c r="X84" s="831"/>
      <c r="Y84" s="833"/>
      <c r="Z84" s="831">
        <f>+'Progress Financial Report -Yr 4'!AM84</f>
        <v>0</v>
      </c>
      <c r="AA84" s="1040">
        <f t="shared" ref="AA84:AE85" si="2">SUMIF($B$12:$B$83,$B84,AA$12:AA$83)</f>
        <v>0</v>
      </c>
      <c r="AB84" s="1040">
        <f t="shared" si="2"/>
        <v>0</v>
      </c>
      <c r="AC84" s="1040">
        <f t="shared" si="2"/>
        <v>0</v>
      </c>
      <c r="AD84" s="1040">
        <f t="shared" si="2"/>
        <v>0</v>
      </c>
      <c r="AE84" s="1040">
        <f t="shared" si="2"/>
        <v>0</v>
      </c>
      <c r="AF84" s="818"/>
      <c r="AG84" s="456"/>
      <c r="AH84" s="425"/>
      <c r="AI84" s="425"/>
      <c r="AJ84" s="921"/>
    </row>
    <row r="85" spans="1:36" ht="16.149999999999999" customHeight="1" thickTop="1" thickBot="1" x14ac:dyDescent="0.25">
      <c r="A85" s="894"/>
      <c r="B85" s="1296">
        <f>' Original Budget Template'!B85</f>
        <v>2</v>
      </c>
      <c r="C85" s="1321" t="s">
        <v>358</v>
      </c>
      <c r="D85" s="267"/>
      <c r="E85" s="1072"/>
      <c r="F85" s="1040">
        <f>+' Original Budget Template'!F85</f>
        <v>0</v>
      </c>
      <c r="G85" s="445">
        <f>SUMIF($B$12:$B$83,$B85,G$12:G$83)</f>
        <v>0</v>
      </c>
      <c r="H85" s="445"/>
      <c r="I85" s="1041"/>
      <c r="J85" s="1040">
        <f>+' Original Budget Template'!L85</f>
        <v>0</v>
      </c>
      <c r="K85" s="444">
        <f>+'Progress Report - Yr 1 &amp; 9 mth'!O85</f>
        <v>0</v>
      </c>
      <c r="L85" s="444"/>
      <c r="M85" s="456"/>
      <c r="N85" s="444">
        <f>+'Progress Financial Report -Yr 2'!N85</f>
        <v>0</v>
      </c>
      <c r="O85" s="444">
        <f>+'Progress Financial Report -Yr 2'!S85</f>
        <v>0</v>
      </c>
      <c r="P85" s="444"/>
      <c r="Q85" s="456"/>
      <c r="R85" s="444">
        <f>+'Progress Financial Report -Yr 3'!R85</f>
        <v>0</v>
      </c>
      <c r="S85" s="444">
        <f>+'Progress Financial Report -Yr 3'!W85</f>
        <v>0</v>
      </c>
      <c r="T85" s="444"/>
      <c r="U85" s="456"/>
      <c r="V85" s="831">
        <f>+'Progress Financial Report -Yr 4'!V85</f>
        <v>0</v>
      </c>
      <c r="W85" s="831">
        <f>+'Progress Financial Report -Yr 4'!AA85</f>
        <v>0</v>
      </c>
      <c r="X85" s="831"/>
      <c r="Y85" s="833"/>
      <c r="Z85" s="831">
        <f>+'Progress Financial Report -Yr 4'!AM85</f>
        <v>0</v>
      </c>
      <c r="AA85" s="1040">
        <f t="shared" si="2"/>
        <v>0</v>
      </c>
      <c r="AB85" s="1040">
        <f t="shared" si="2"/>
        <v>0</v>
      </c>
      <c r="AC85" s="1040">
        <f t="shared" si="2"/>
        <v>0</v>
      </c>
      <c r="AD85" s="1040">
        <f t="shared" si="2"/>
        <v>0</v>
      </c>
      <c r="AE85" s="1040">
        <f t="shared" si="2"/>
        <v>0</v>
      </c>
      <c r="AF85" s="818"/>
      <c r="AG85" s="456"/>
      <c r="AH85" s="425"/>
      <c r="AI85" s="425"/>
      <c r="AJ85" s="921"/>
    </row>
    <row r="86" spans="1:36" ht="30" thickTop="1" thickBot="1" x14ac:dyDescent="0.25">
      <c r="A86" s="1346"/>
      <c r="B86" s="1348"/>
      <c r="C86" s="1257" t="s">
        <v>152</v>
      </c>
      <c r="D86" s="268"/>
      <c r="E86" s="1073"/>
      <c r="F86" s="1275"/>
      <c r="G86" s="1275"/>
      <c r="H86" s="446">
        <f>' Original Budget Template'!G86</f>
        <v>0</v>
      </c>
      <c r="I86" s="1276">
        <f>SUM(I13,I20,I27,I34,I41,I48,I55,I62,I69,I77)</f>
        <v>0</v>
      </c>
      <c r="J86" s="1042">
        <f>+' Original Budget Template'!L86</f>
        <v>0</v>
      </c>
      <c r="K86" s="446">
        <f>+'Progress Report - Yr 1 &amp; 9 mth'!O86</f>
        <v>0</v>
      </c>
      <c r="L86" s="446"/>
      <c r="M86" s="426"/>
      <c r="N86" s="446">
        <f>+'Progress Financial Report -Yr 2'!N86</f>
        <v>0</v>
      </c>
      <c r="O86" s="446">
        <f>+'Progress Financial Report -Yr 2'!S86</f>
        <v>0</v>
      </c>
      <c r="P86" s="446"/>
      <c r="Q86" s="426"/>
      <c r="R86" s="446">
        <f>+'Progress Financial Report -Yr 3'!R86</f>
        <v>0</v>
      </c>
      <c r="S86" s="446">
        <f>+'Progress Financial Report -Yr 3'!W86</f>
        <v>0</v>
      </c>
      <c r="T86" s="446"/>
      <c r="U86" s="426"/>
      <c r="V86" s="834">
        <f>+'Progress Financial Report -Yr 4'!V86</f>
        <v>0</v>
      </c>
      <c r="W86" s="834">
        <f>+'Progress Financial Report -Yr 4'!AA86</f>
        <v>0</v>
      </c>
      <c r="X86" s="834"/>
      <c r="Y86" s="835"/>
      <c r="Z86" s="834">
        <f>+'Progress Financial Report -Yr 4'!AM86</f>
        <v>0</v>
      </c>
      <c r="AA86" s="1277"/>
      <c r="AB86" s="1277"/>
      <c r="AC86" s="1277"/>
      <c r="AD86" s="1277"/>
      <c r="AE86" s="814"/>
      <c r="AF86" s="819"/>
      <c r="AG86" s="426"/>
      <c r="AH86" s="426"/>
      <c r="AI86" s="426"/>
      <c r="AJ86" s="922"/>
    </row>
    <row r="87" spans="1:36" ht="5.25" customHeight="1" thickTop="1" x14ac:dyDescent="0.2">
      <c r="A87" s="220"/>
      <c r="B87" s="1297"/>
      <c r="C87" s="225"/>
      <c r="D87" s="244"/>
      <c r="E87" s="1074"/>
      <c r="F87" s="1043"/>
      <c r="G87" s="836"/>
      <c r="H87" s="836"/>
      <c r="I87" s="1044"/>
      <c r="J87" s="1209"/>
      <c r="K87" s="837"/>
      <c r="L87" s="838"/>
      <c r="M87" s="839"/>
      <c r="N87" s="840"/>
      <c r="O87" s="840"/>
      <c r="P87" s="838"/>
      <c r="Q87" s="839"/>
      <c r="R87" s="840"/>
      <c r="S87" s="840"/>
      <c r="T87" s="838"/>
      <c r="U87" s="839"/>
      <c r="V87" s="840"/>
      <c r="W87" s="840"/>
      <c r="X87" s="838"/>
      <c r="Y87" s="839"/>
      <c r="Z87" s="840"/>
      <c r="AA87" s="1266"/>
      <c r="AB87" s="1266"/>
      <c r="AC87" s="1266"/>
      <c r="AD87" s="1266"/>
      <c r="AE87" s="448"/>
      <c r="AF87" s="820"/>
      <c r="AG87" s="420"/>
      <c r="AH87" s="470"/>
      <c r="AI87" s="476"/>
      <c r="AJ87" s="923"/>
    </row>
    <row r="88" spans="1:36" ht="15" customHeight="1" x14ac:dyDescent="0.2">
      <c r="A88" s="587" t="s">
        <v>267</v>
      </c>
      <c r="B88" s="1314"/>
      <c r="C88" s="588" t="s">
        <v>268</v>
      </c>
      <c r="D88" s="199"/>
      <c r="E88" s="1075"/>
      <c r="F88" s="1043"/>
      <c r="G88" s="836"/>
      <c r="H88" s="836"/>
      <c r="I88" s="1044"/>
      <c r="J88" s="1209"/>
      <c r="K88" s="841" t="s">
        <v>162</v>
      </c>
      <c r="L88" s="838"/>
      <c r="M88" s="839"/>
      <c r="N88" s="841" t="s">
        <v>162</v>
      </c>
      <c r="O88" s="841" t="s">
        <v>162</v>
      </c>
      <c r="P88" s="838"/>
      <c r="Q88" s="839"/>
      <c r="R88" s="841" t="s">
        <v>162</v>
      </c>
      <c r="S88" s="841" t="s">
        <v>162</v>
      </c>
      <c r="T88" s="838"/>
      <c r="U88" s="839"/>
      <c r="V88" s="841" t="s">
        <v>162</v>
      </c>
      <c r="W88" s="841" t="s">
        <v>162</v>
      </c>
      <c r="X88" s="838"/>
      <c r="Y88" s="839"/>
      <c r="Z88" s="841" t="s">
        <v>162</v>
      </c>
      <c r="AA88" s="452"/>
      <c r="AB88" s="452"/>
      <c r="AC88" s="452"/>
      <c r="AD88" s="452"/>
      <c r="AE88" s="245" t="s">
        <v>162</v>
      </c>
      <c r="AF88" s="820"/>
      <c r="AG88" s="420"/>
      <c r="AH88" s="470"/>
      <c r="AI88" s="476"/>
      <c r="AJ88" s="923"/>
    </row>
    <row r="89" spans="1:36" x14ac:dyDescent="0.2">
      <c r="A89" s="338" t="str">
        <f>' Original Budget Template'!A89</f>
        <v>B</v>
      </c>
      <c r="B89" s="1311">
        <f>' Original Budget Template'!B89</f>
        <v>1</v>
      </c>
      <c r="C89" s="428" t="str">
        <f>' Original Budget Template'!C89</f>
        <v>Indirect management costs in country (FXD)</v>
      </c>
      <c r="D89" s="429">
        <f>' Original Budget Template'!D89</f>
        <v>0</v>
      </c>
      <c r="E89" s="1076">
        <f>' Original Budget Template'!E89</f>
        <v>0</v>
      </c>
      <c r="F89" s="1030">
        <f>SUM(F90:F95)</f>
        <v>0</v>
      </c>
      <c r="G89" s="842">
        <f>SUM(K89,O89,S89,W89,AE89)</f>
        <v>0</v>
      </c>
      <c r="H89" s="842">
        <f>' Original Budget Template'!G89</f>
        <v>0</v>
      </c>
      <c r="I89" s="1031">
        <f>SUM(I90:I95)</f>
        <v>0</v>
      </c>
      <c r="J89" s="1187">
        <f>+' Original Budget Template'!L89</f>
        <v>0</v>
      </c>
      <c r="K89" s="842">
        <f>SUM(K91:K95)</f>
        <v>0</v>
      </c>
      <c r="L89" s="843">
        <f>+K89-J89</f>
        <v>0</v>
      </c>
      <c r="M89" s="844">
        <f>IF(ISERROR(L89/J89),0,L89/J89)</f>
        <v>0</v>
      </c>
      <c r="N89" s="842">
        <f>SUM(N91:N94)</f>
        <v>0</v>
      </c>
      <c r="O89" s="842">
        <f>SUM(O91:O94)</f>
        <v>0</v>
      </c>
      <c r="P89" s="843">
        <f>+O89-N89</f>
        <v>0</v>
      </c>
      <c r="Q89" s="844">
        <f>IF(ISERROR(P89/N89),0,P89/N89)</f>
        <v>0</v>
      </c>
      <c r="R89" s="845">
        <f>SUM(R91:R94)</f>
        <v>0</v>
      </c>
      <c r="S89" s="845">
        <f>SUM(S91:S94)</f>
        <v>0</v>
      </c>
      <c r="T89" s="843">
        <f>+S89-R89</f>
        <v>0</v>
      </c>
      <c r="U89" s="844">
        <f>IF(ISERROR(T89/R89),0,T89/R89)</f>
        <v>0</v>
      </c>
      <c r="V89" s="845">
        <f>SUM(V91:V94)</f>
        <v>0</v>
      </c>
      <c r="W89" s="845">
        <f>SUM(W91:W94)</f>
        <v>0</v>
      </c>
      <c r="X89" s="843">
        <f>+W89-V89</f>
        <v>0</v>
      </c>
      <c r="Y89" s="844">
        <f>IF(ISERROR(X89/V89),0,X89/V89)</f>
        <v>0</v>
      </c>
      <c r="Z89" s="845">
        <f>SUM(Z91:Z94)</f>
        <v>0</v>
      </c>
      <c r="AA89" s="1030">
        <f>SUM(AA91:AA95)</f>
        <v>0</v>
      </c>
      <c r="AB89" s="1030">
        <f>SUM(AB91:AB95)</f>
        <v>0</v>
      </c>
      <c r="AC89" s="1030">
        <f>SUM(AC91:AC95)</f>
        <v>0</v>
      </c>
      <c r="AD89" s="1030">
        <f>SUM(AD91:AD95)</f>
        <v>0</v>
      </c>
      <c r="AE89" s="1030">
        <f>SUM(AE91:AE95)</f>
        <v>0</v>
      </c>
      <c r="AF89" s="821">
        <f>+AE89-Z89</f>
        <v>0</v>
      </c>
      <c r="AG89" s="460">
        <f>IF(ISERROR(AF89/Z89),0,AF89/Z89)</f>
        <v>0</v>
      </c>
      <c r="AH89" s="472">
        <f>IF(ISERROR((+$Z89+$V89+$R89+$N89+$J89)/$F89),0,(+$Z89+$V89+$R89+$N89+$J89)/$F89)</f>
        <v>0</v>
      </c>
      <c r="AI89" s="472">
        <f>IF(ISERROR(($AE89+$W89+$S89+$O89+$K89)/$G89),0,($AE89+$W89+$S89+$O89+$K89)/$G89)</f>
        <v>0</v>
      </c>
      <c r="AJ89" s="918"/>
    </row>
    <row r="90" spans="1:36" ht="38.25" x14ac:dyDescent="0.2">
      <c r="A90" s="217"/>
      <c r="B90" s="1312"/>
      <c r="C90" s="1258" t="str">
        <f>' Original Budget Template'!C90</f>
        <v>Under each sub-output, provide a detailed description of what resources will be used to deliver the outputs:</v>
      </c>
      <c r="D90" s="186"/>
      <c r="E90" s="1077"/>
      <c r="F90" s="1032"/>
      <c r="G90" s="846"/>
      <c r="H90" s="846"/>
      <c r="I90" s="1033"/>
      <c r="J90" s="1188"/>
      <c r="K90" s="846"/>
      <c r="L90" s="847"/>
      <c r="M90" s="848"/>
      <c r="N90" s="849"/>
      <c r="O90" s="849"/>
      <c r="P90" s="847"/>
      <c r="Q90" s="848"/>
      <c r="R90" s="849"/>
      <c r="S90" s="849"/>
      <c r="T90" s="847"/>
      <c r="U90" s="848"/>
      <c r="V90" s="849"/>
      <c r="W90" s="849"/>
      <c r="X90" s="847"/>
      <c r="Y90" s="848"/>
      <c r="Z90" s="849"/>
      <c r="AA90" s="437"/>
      <c r="AB90" s="437"/>
      <c r="AC90" s="437"/>
      <c r="AD90" s="437"/>
      <c r="AE90" s="1032"/>
      <c r="AF90" s="822"/>
      <c r="AG90" s="458"/>
      <c r="AH90" s="469"/>
      <c r="AI90" s="469"/>
      <c r="AJ90" s="912"/>
    </row>
    <row r="91" spans="1:36" x14ac:dyDescent="0.2">
      <c r="A91" s="220" t="str">
        <f>' Original Budget Template'!A91</f>
        <v>B.1</v>
      </c>
      <c r="B91" s="4"/>
      <c r="C91" s="198" t="str">
        <f>' Original Budget Template'!C91</f>
        <v>Description - suboutputs/tasks/expense type</v>
      </c>
      <c r="D91" s="150"/>
      <c r="E91" s="1078"/>
      <c r="F91" s="1034">
        <f>+' Original Budget Template'!F91</f>
        <v>0</v>
      </c>
      <c r="G91" s="850">
        <f>SUM(K91,O91,S91,W91,AE91)</f>
        <v>0</v>
      </c>
      <c r="H91" s="850">
        <f>' Original Budget Template'!G91</f>
        <v>0</v>
      </c>
      <c r="I91" s="1035">
        <f>IF(ISERROR(IF($B$89=1,G91/$AA$3,G91/$AA$5)),0,(IF($B$89=1,G91/$AA$3,G91/$AA$5)))</f>
        <v>0</v>
      </c>
      <c r="J91" s="1190">
        <f>+' Original Budget Template'!L91</f>
        <v>0</v>
      </c>
      <c r="K91" s="851">
        <f>+'Progress Report - Yr 1 &amp; 9 mth'!O91</f>
        <v>0</v>
      </c>
      <c r="L91" s="847">
        <f>+K91-J91</f>
        <v>0</v>
      </c>
      <c r="M91" s="848">
        <f>IF(ISERROR(L91/J91),0,L91/J91)</f>
        <v>0</v>
      </c>
      <c r="N91" s="852">
        <f>+'Progress Financial Report -Yr 2'!N91</f>
        <v>0</v>
      </c>
      <c r="O91" s="852">
        <f>+'Progress Financial Report -Yr 2'!S91</f>
        <v>0</v>
      </c>
      <c r="P91" s="847">
        <f>+O91-N91</f>
        <v>0</v>
      </c>
      <c r="Q91" s="848">
        <f>IF(ISERROR(P91/N91),0,P91/N91)</f>
        <v>0</v>
      </c>
      <c r="R91" s="852">
        <f>+'Progress Financial Report -Yr 3'!R91</f>
        <v>0</v>
      </c>
      <c r="S91" s="852">
        <f>+'Progress Financial Report -Yr 3'!W91</f>
        <v>0</v>
      </c>
      <c r="T91" s="847">
        <f>+S91-R91</f>
        <v>0</v>
      </c>
      <c r="U91" s="848">
        <f>IF(ISERROR(T91/R91),0,T91/R91)</f>
        <v>0</v>
      </c>
      <c r="V91" s="852">
        <f>+'Progress Financial Report -Yr 4'!V91</f>
        <v>0</v>
      </c>
      <c r="W91" s="852">
        <f>+'Progress Financial Report -Yr 4'!AA91</f>
        <v>0</v>
      </c>
      <c r="X91" s="847">
        <f>+W91-V91</f>
        <v>0</v>
      </c>
      <c r="Y91" s="848">
        <f>IF(ISERROR(X91/V91),0,X91/V91)</f>
        <v>0</v>
      </c>
      <c r="Z91" s="852">
        <f>+'Progress Financial Report -Yr 4'!AM91</f>
        <v>0</v>
      </c>
      <c r="AA91" s="440"/>
      <c r="AB91" s="440"/>
      <c r="AC91" s="440"/>
      <c r="AD91" s="440"/>
      <c r="AE91" s="1034">
        <f>SUM(AA91:AD91)</f>
        <v>0</v>
      </c>
      <c r="AF91" s="822">
        <f>+AE91-Z91</f>
        <v>0</v>
      </c>
      <c r="AG91" s="458">
        <f>IF(ISERROR(AF91/Z91),0,AF91/Z91)</f>
        <v>0</v>
      </c>
      <c r="AH91" s="469"/>
      <c r="AI91" s="469"/>
      <c r="AJ91" s="914"/>
    </row>
    <row r="92" spans="1:36" x14ac:dyDescent="0.2">
      <c r="A92" s="220" t="str">
        <f>' Original Budget Template'!A92</f>
        <v>B.2</v>
      </c>
      <c r="B92" s="4"/>
      <c r="C92" s="198" t="str">
        <f>' Original Budget Template'!C92</f>
        <v>Description - suboutputs/tasks/expense type</v>
      </c>
      <c r="D92" s="150"/>
      <c r="E92" s="1078"/>
      <c r="F92" s="1034">
        <f>+' Original Budget Template'!F92</f>
        <v>0</v>
      </c>
      <c r="G92" s="850">
        <f>SUM(K92,O92,S92,W92,AE92)</f>
        <v>0</v>
      </c>
      <c r="H92" s="850">
        <f>' Original Budget Template'!G92</f>
        <v>0</v>
      </c>
      <c r="I92" s="1035">
        <f>IF(ISERROR(IF($B$89=1,G92/$AA$3,G92/$AA$5)),0,(IF($B$89=1,G92/$AA$3,G92/$AA$5)))</f>
        <v>0</v>
      </c>
      <c r="J92" s="1190">
        <f>+' Original Budget Template'!L92</f>
        <v>0</v>
      </c>
      <c r="K92" s="851">
        <f>+'Progress Report - Yr 1 &amp; 9 mth'!O92</f>
        <v>0</v>
      </c>
      <c r="L92" s="847">
        <f>+K92-J92</f>
        <v>0</v>
      </c>
      <c r="M92" s="848">
        <f>IF(ISERROR(L92/J92),0,L92/J92)</f>
        <v>0</v>
      </c>
      <c r="N92" s="852">
        <f>+'Progress Financial Report -Yr 2'!N92</f>
        <v>0</v>
      </c>
      <c r="O92" s="852">
        <f>+'Progress Financial Report -Yr 2'!S92</f>
        <v>0</v>
      </c>
      <c r="P92" s="847">
        <f>+O92-N92</f>
        <v>0</v>
      </c>
      <c r="Q92" s="848">
        <f>IF(ISERROR(P92/N92),0,P92/N92)</f>
        <v>0</v>
      </c>
      <c r="R92" s="852">
        <f>+'Progress Financial Report -Yr 3'!R92</f>
        <v>0</v>
      </c>
      <c r="S92" s="852">
        <f>+'Progress Financial Report -Yr 3'!W92</f>
        <v>0</v>
      </c>
      <c r="T92" s="847">
        <f>+S92-R92</f>
        <v>0</v>
      </c>
      <c r="U92" s="848">
        <f>IF(ISERROR(T92/R92),0,T92/R92)</f>
        <v>0</v>
      </c>
      <c r="V92" s="852">
        <f>+'Progress Financial Report -Yr 4'!V92</f>
        <v>0</v>
      </c>
      <c r="W92" s="852">
        <f>+'Progress Financial Report -Yr 4'!AA92</f>
        <v>0</v>
      </c>
      <c r="X92" s="847">
        <f>+W92-V92</f>
        <v>0</v>
      </c>
      <c r="Y92" s="848">
        <f>IF(ISERROR(X92/V92),0,X92/V92)</f>
        <v>0</v>
      </c>
      <c r="Z92" s="852">
        <f>+'Progress Financial Report -Yr 4'!AM92</f>
        <v>0</v>
      </c>
      <c r="AA92" s="440"/>
      <c r="AB92" s="440"/>
      <c r="AC92" s="440"/>
      <c r="AD92" s="440"/>
      <c r="AE92" s="1034">
        <f>SUM(AA92:AD92)</f>
        <v>0</v>
      </c>
      <c r="AF92" s="822">
        <f>+AE92-Z92</f>
        <v>0</v>
      </c>
      <c r="AG92" s="458">
        <f>IF(ISERROR(AF92/Z92),0,AF92/Z92)</f>
        <v>0</v>
      </c>
      <c r="AH92" s="469"/>
      <c r="AI92" s="469"/>
      <c r="AJ92" s="914"/>
    </row>
    <row r="93" spans="1:36" x14ac:dyDescent="0.2">
      <c r="A93" s="220" t="str">
        <f>' Original Budget Template'!A93</f>
        <v>B.3</v>
      </c>
      <c r="B93" s="4"/>
      <c r="C93" s="198" t="str">
        <f>' Original Budget Template'!C93</f>
        <v>Description - suboutputs/tasks/expense type</v>
      </c>
      <c r="D93" s="150"/>
      <c r="E93" s="1078"/>
      <c r="F93" s="1034">
        <f>+' Original Budget Template'!F93</f>
        <v>0</v>
      </c>
      <c r="G93" s="850">
        <f>SUM(K93,O93,S93,W93,AE93)</f>
        <v>0</v>
      </c>
      <c r="H93" s="850">
        <f>' Original Budget Template'!G93</f>
        <v>0</v>
      </c>
      <c r="I93" s="1035">
        <f>IF(ISERROR(IF($B$89=1,G93/$AA$3,G93/$AA$5)),0,(IF($B$89=1,G93/$AA$3,G93/$AA$5)))</f>
        <v>0</v>
      </c>
      <c r="J93" s="1190">
        <f>+' Original Budget Template'!L93</f>
        <v>0</v>
      </c>
      <c r="K93" s="851">
        <f>+'Progress Report - Yr 1 &amp; 9 mth'!O93</f>
        <v>0</v>
      </c>
      <c r="L93" s="847">
        <f>+K93-J93</f>
        <v>0</v>
      </c>
      <c r="M93" s="848">
        <f>IF(ISERROR(L93/J93),0,L93/J93)</f>
        <v>0</v>
      </c>
      <c r="N93" s="852">
        <f>+'Progress Financial Report -Yr 2'!N93</f>
        <v>0</v>
      </c>
      <c r="O93" s="852">
        <f>+'Progress Financial Report -Yr 2'!S93</f>
        <v>0</v>
      </c>
      <c r="P93" s="847">
        <f>+O93-N93</f>
        <v>0</v>
      </c>
      <c r="Q93" s="848">
        <f>IF(ISERROR(P93/N93),0,P93/N93)</f>
        <v>0</v>
      </c>
      <c r="R93" s="852">
        <f>+'Progress Financial Report -Yr 3'!R93</f>
        <v>0</v>
      </c>
      <c r="S93" s="852">
        <f>+'Progress Financial Report -Yr 3'!W93</f>
        <v>0</v>
      </c>
      <c r="T93" s="847">
        <f>+S93-R93</f>
        <v>0</v>
      </c>
      <c r="U93" s="848">
        <f>IF(ISERROR(T93/R93),0,T93/R93)</f>
        <v>0</v>
      </c>
      <c r="V93" s="852">
        <f>+'Progress Financial Report -Yr 4'!V93</f>
        <v>0</v>
      </c>
      <c r="W93" s="852">
        <f>+'Progress Financial Report -Yr 4'!AA93</f>
        <v>0</v>
      </c>
      <c r="X93" s="847">
        <f>+W93-V93</f>
        <v>0</v>
      </c>
      <c r="Y93" s="848">
        <f>IF(ISERROR(X93/V93),0,X93/V93)</f>
        <v>0</v>
      </c>
      <c r="Z93" s="852">
        <f>+'Progress Financial Report -Yr 4'!AM93</f>
        <v>0</v>
      </c>
      <c r="AA93" s="440"/>
      <c r="AB93" s="440"/>
      <c r="AC93" s="440"/>
      <c r="AD93" s="440"/>
      <c r="AE93" s="1034">
        <f>SUM(AA93:AD93)</f>
        <v>0</v>
      </c>
      <c r="AF93" s="822">
        <f>+AE93-Z93</f>
        <v>0</v>
      </c>
      <c r="AG93" s="458">
        <f>IF(ISERROR(AF93/Z93),0,AF93/Z93)</f>
        <v>0</v>
      </c>
      <c r="AH93" s="469"/>
      <c r="AI93" s="469"/>
      <c r="AJ93" s="914"/>
    </row>
    <row r="94" spans="1:36" x14ac:dyDescent="0.2">
      <c r="A94" s="220" t="str">
        <f>' Original Budget Template'!A94</f>
        <v>B.4</v>
      </c>
      <c r="B94" s="4"/>
      <c r="C94" s="198" t="str">
        <f>' Original Budget Template'!C94</f>
        <v>Description - suboutputs/tasks/expense type</v>
      </c>
      <c r="D94" s="150"/>
      <c r="E94" s="1078"/>
      <c r="F94" s="1034">
        <f>+' Original Budget Template'!F94</f>
        <v>0</v>
      </c>
      <c r="G94" s="850">
        <f>SUM(K94,O94,S94,W94,AE94)</f>
        <v>0</v>
      </c>
      <c r="H94" s="850">
        <f>' Original Budget Template'!G94</f>
        <v>0</v>
      </c>
      <c r="I94" s="1035">
        <f>IF(ISERROR(IF($B$89=1,G94/$AA$3,G94/$AA$5)),0,(IF($B$89=1,G94/$AA$3,G94/$AA$5)))</f>
        <v>0</v>
      </c>
      <c r="J94" s="1190">
        <f>+' Original Budget Template'!L94</f>
        <v>0</v>
      </c>
      <c r="K94" s="851">
        <f>+'Progress Report - Yr 1 &amp; 9 mth'!O94</f>
        <v>0</v>
      </c>
      <c r="L94" s="847">
        <f>+K94-J94</f>
        <v>0</v>
      </c>
      <c r="M94" s="848">
        <f>IF(ISERROR(L94/J94),0,L94/J94)</f>
        <v>0</v>
      </c>
      <c r="N94" s="852">
        <f>+'Progress Financial Report -Yr 2'!N94</f>
        <v>0</v>
      </c>
      <c r="O94" s="852">
        <f>+'Progress Financial Report -Yr 2'!S94</f>
        <v>0</v>
      </c>
      <c r="P94" s="847">
        <f>+O94-N94</f>
        <v>0</v>
      </c>
      <c r="Q94" s="848">
        <f>IF(ISERROR(P94/N94),0,P94/N94)</f>
        <v>0</v>
      </c>
      <c r="R94" s="852">
        <f>+'Progress Financial Report -Yr 3'!R94</f>
        <v>0</v>
      </c>
      <c r="S94" s="852">
        <f>+'Progress Financial Report -Yr 3'!W94</f>
        <v>0</v>
      </c>
      <c r="T94" s="847">
        <f>+S94-R94</f>
        <v>0</v>
      </c>
      <c r="U94" s="848">
        <f>IF(ISERROR(T94/R94),0,T94/R94)</f>
        <v>0</v>
      </c>
      <c r="V94" s="852">
        <f>+'Progress Financial Report -Yr 4'!V94</f>
        <v>0</v>
      </c>
      <c r="W94" s="852">
        <f>+'Progress Financial Report -Yr 4'!AA94</f>
        <v>0</v>
      </c>
      <c r="X94" s="847">
        <f>+W94-V94</f>
        <v>0</v>
      </c>
      <c r="Y94" s="848">
        <f>IF(ISERROR(X94/V94),0,X94/V94)</f>
        <v>0</v>
      </c>
      <c r="Z94" s="852">
        <f>+'Progress Financial Report -Yr 4'!AM94</f>
        <v>0</v>
      </c>
      <c r="AA94" s="440"/>
      <c r="AB94" s="440"/>
      <c r="AC94" s="440"/>
      <c r="AD94" s="440"/>
      <c r="AE94" s="1034">
        <f>SUM(AA94:AD94)</f>
        <v>0</v>
      </c>
      <c r="AF94" s="822">
        <f>+AE94-Z94</f>
        <v>0</v>
      </c>
      <c r="AG94" s="458">
        <f>IF(ISERROR(AF94/Z94),0,AF94/Z94)</f>
        <v>0</v>
      </c>
      <c r="AH94" s="469"/>
      <c r="AI94" s="469"/>
      <c r="AJ94" s="914"/>
    </row>
    <row r="95" spans="1:36" ht="15" customHeight="1" thickBot="1" x14ac:dyDescent="0.25">
      <c r="A95" s="265"/>
      <c r="B95" s="1299"/>
      <c r="C95" s="1229"/>
      <c r="D95" s="194"/>
      <c r="E95" s="1079"/>
      <c r="F95" s="1043"/>
      <c r="G95" s="836"/>
      <c r="H95" s="836"/>
      <c r="I95" s="1044"/>
      <c r="J95" s="1209"/>
      <c r="K95" s="837"/>
      <c r="L95" s="838"/>
      <c r="M95" s="853"/>
      <c r="N95" s="840"/>
      <c r="O95" s="840"/>
      <c r="P95" s="838"/>
      <c r="Q95" s="853"/>
      <c r="R95" s="840"/>
      <c r="S95" s="840"/>
      <c r="T95" s="838"/>
      <c r="U95" s="853"/>
      <c r="V95" s="840"/>
      <c r="W95" s="840"/>
      <c r="X95" s="838"/>
      <c r="Y95" s="853"/>
      <c r="Z95" s="840"/>
      <c r="AA95" s="1266"/>
      <c r="AB95" s="1266"/>
      <c r="AC95" s="1266"/>
      <c r="AD95" s="1266"/>
      <c r="AE95" s="448"/>
      <c r="AF95" s="820"/>
      <c r="AG95" s="461"/>
      <c r="AH95" s="470"/>
      <c r="AI95" s="476"/>
      <c r="AJ95" s="923"/>
    </row>
    <row r="96" spans="1:36" ht="16.149999999999999" customHeight="1" thickTop="1" thickBot="1" x14ac:dyDescent="0.25">
      <c r="A96" s="894"/>
      <c r="B96" s="1296">
        <f>' Original Budget Template'!B96</f>
        <v>1</v>
      </c>
      <c r="C96" s="1321" t="s">
        <v>359</v>
      </c>
      <c r="D96" s="267"/>
      <c r="E96" s="1072"/>
      <c r="F96" s="1040">
        <f>SUM(J96,Z96,AI96,AR96,BA96)</f>
        <v>0</v>
      </c>
      <c r="G96" s="831">
        <f>SUMIF($B$12:$B$83,$B96,$F$12:$F$83)</f>
        <v>0</v>
      </c>
      <c r="H96" s="832"/>
      <c r="I96" s="1040"/>
      <c r="J96" s="1185">
        <f>+' Original Budget Template'!L96</f>
        <v>0</v>
      </c>
      <c r="K96" s="831">
        <f>+'Progress Report - Yr 1 &amp; 9 mth'!O96</f>
        <v>0</v>
      </c>
      <c r="L96" s="831"/>
      <c r="M96" s="833"/>
      <c r="N96" s="831">
        <f>+'Progress Financial Report -Yr 2'!N96</f>
        <v>0</v>
      </c>
      <c r="O96" s="831">
        <f>+'Progress Financial Report -Yr 2'!S96</f>
        <v>0</v>
      </c>
      <c r="P96" s="831"/>
      <c r="Q96" s="833"/>
      <c r="R96" s="831">
        <f>+'Progress Financial Report -Yr 3'!R96</f>
        <v>0</v>
      </c>
      <c r="S96" s="831">
        <f>+'Progress Financial Report -Yr 3'!W96</f>
        <v>0</v>
      </c>
      <c r="T96" s="831"/>
      <c r="U96" s="833"/>
      <c r="V96" s="831">
        <f>+'Progress Financial Report -Yr 4'!V96</f>
        <v>0</v>
      </c>
      <c r="W96" s="831">
        <f>+'Progress Financial Report -Yr 4'!AA96</f>
        <v>0</v>
      </c>
      <c r="X96" s="831"/>
      <c r="Y96" s="833"/>
      <c r="Z96" s="831">
        <f>+'Progress Financial Report -Yr 4'!AM96</f>
        <v>0</v>
      </c>
      <c r="AA96" s="1040">
        <f>SUMIF($B$12:$B$83,$B96,$AA$12:$AA$83)</f>
        <v>0</v>
      </c>
      <c r="AB96" s="1040">
        <f>SUMIF($B$12:$B$83,$B96,$AB$12:$AB$83)</f>
        <v>0</v>
      </c>
      <c r="AC96" s="1040">
        <f>SUMIF($B$12:$B$83,$B96,$AC$12:$AC$83)</f>
        <v>0</v>
      </c>
      <c r="AD96" s="1040">
        <f>SUMIF($B$12:$B$83,$B96,$AD$12:$AD$83)</f>
        <v>0</v>
      </c>
      <c r="AE96" s="1040">
        <f>SUMIF($B$12:$B$83,$B96,$AE$12:$AE$83)</f>
        <v>0</v>
      </c>
      <c r="AF96" s="818"/>
      <c r="AG96" s="456"/>
      <c r="AH96" s="425"/>
      <c r="AI96" s="425"/>
      <c r="AJ96" s="921"/>
    </row>
    <row r="97" spans="1:36" ht="16.149999999999999" customHeight="1" thickTop="1" thickBot="1" x14ac:dyDescent="0.25">
      <c r="A97" s="894"/>
      <c r="B97" s="1296">
        <f>' Original Budget Template'!B97</f>
        <v>2</v>
      </c>
      <c r="C97" s="1321" t="s">
        <v>360</v>
      </c>
      <c r="D97" s="267"/>
      <c r="E97" s="1072"/>
      <c r="F97" s="1040">
        <f>SUM(J97,Z97,AI97,AR97,BA97)</f>
        <v>0</v>
      </c>
      <c r="G97" s="831">
        <f>SUMIF($B$12:$B$83,$B97,$F$12:$F$83)</f>
        <v>0</v>
      </c>
      <c r="H97" s="832"/>
      <c r="I97" s="1040"/>
      <c r="J97" s="1185">
        <f>+' Original Budget Template'!L97</f>
        <v>0</v>
      </c>
      <c r="K97" s="831">
        <f>+'Progress Report - Yr 1 &amp; 9 mth'!O97</f>
        <v>0</v>
      </c>
      <c r="L97" s="831"/>
      <c r="M97" s="833"/>
      <c r="N97" s="831">
        <f>+'Progress Financial Report -Yr 2'!N97</f>
        <v>0</v>
      </c>
      <c r="O97" s="831">
        <f>+'Progress Financial Report -Yr 2'!S97</f>
        <v>0</v>
      </c>
      <c r="P97" s="831"/>
      <c r="Q97" s="833"/>
      <c r="R97" s="831">
        <f>+'Progress Financial Report -Yr 3'!R97</f>
        <v>0</v>
      </c>
      <c r="S97" s="831">
        <f>+'Progress Financial Report -Yr 3'!W97</f>
        <v>0</v>
      </c>
      <c r="T97" s="831"/>
      <c r="U97" s="833"/>
      <c r="V97" s="831">
        <f>+'Progress Financial Report -Yr 4'!V97</f>
        <v>0</v>
      </c>
      <c r="W97" s="831">
        <f>+'Progress Financial Report -Yr 4'!AA97</f>
        <v>0</v>
      </c>
      <c r="X97" s="831"/>
      <c r="Y97" s="833"/>
      <c r="Z97" s="831">
        <f>+'Progress Financial Report -Yr 4'!AM97</f>
        <v>0</v>
      </c>
      <c r="AA97" s="1040">
        <f>SUMIF($B$12:$B$83,$B97,$AA$12:$AA$83)</f>
        <v>0</v>
      </c>
      <c r="AB97" s="1040">
        <f>SUMIF($B$12:$B$83,$B97,$AB$12:$AB$83)</f>
        <v>0</v>
      </c>
      <c r="AC97" s="1040">
        <f>SUMIF($B$12:$B$83,$B97,$AC$12:$AC$83)</f>
        <v>0</v>
      </c>
      <c r="AD97" s="1040">
        <f>SUMIF($B$12:$B$83,$B97,$AD$12:$AD$83)</f>
        <v>0</v>
      </c>
      <c r="AE97" s="1040">
        <f>SUMIF($B$12:$B$83,$B97,$AE$12:$AE$83)</f>
        <v>0</v>
      </c>
      <c r="AF97" s="818"/>
      <c r="AG97" s="456"/>
      <c r="AH97" s="425"/>
      <c r="AI97" s="425"/>
      <c r="AJ97" s="921"/>
    </row>
    <row r="98" spans="1:36" ht="30" thickTop="1" thickBot="1" x14ac:dyDescent="0.25">
      <c r="A98" s="1350"/>
      <c r="B98" s="1351"/>
      <c r="C98" s="1357" t="s">
        <v>153</v>
      </c>
      <c r="D98" s="274"/>
      <c r="E98" s="1080"/>
      <c r="F98" s="1045"/>
      <c r="G98" s="854">
        <f>IF(ISERROR(G96/$AA$3),0,G96/$AA$3)+IF(ISERROR(G97/$AA$5),0,G97/$AA$5)</f>
        <v>0</v>
      </c>
      <c r="H98" s="391">
        <f>+H89</f>
        <v>0</v>
      </c>
      <c r="I98" s="391">
        <f>+I89</f>
        <v>0</v>
      </c>
      <c r="J98" s="1192">
        <f>+' Original Budget Template'!L98</f>
        <v>0</v>
      </c>
      <c r="K98" s="854">
        <f>+'Progress Report - Yr 1 &amp; 9 mth'!O98</f>
        <v>0</v>
      </c>
      <c r="L98" s="854"/>
      <c r="M98" s="855"/>
      <c r="N98" s="854">
        <f>+'Progress Financial Report -Yr 2'!N98</f>
        <v>0</v>
      </c>
      <c r="O98" s="854">
        <f>+'Progress Financial Report -Yr 2'!S98</f>
        <v>0</v>
      </c>
      <c r="P98" s="854"/>
      <c r="Q98" s="855"/>
      <c r="R98" s="854">
        <f>+'Progress Financial Report -Yr 3'!R98</f>
        <v>0</v>
      </c>
      <c r="S98" s="854">
        <f>+'Progress Financial Report -Yr 3'!W98</f>
        <v>0</v>
      </c>
      <c r="T98" s="854"/>
      <c r="U98" s="855"/>
      <c r="V98" s="854">
        <f>+'Progress Financial Report -Yr 4'!V98</f>
        <v>0</v>
      </c>
      <c r="W98" s="854">
        <f>+'Progress Financial Report -Yr 4'!AA98</f>
        <v>0</v>
      </c>
      <c r="X98" s="854"/>
      <c r="Y98" s="855"/>
      <c r="Z98" s="854">
        <f>+'Progress Financial Report -Yr 4'!AM98</f>
        <v>0</v>
      </c>
      <c r="AA98" s="823"/>
      <c r="AB98" s="823"/>
      <c r="AC98" s="823"/>
      <c r="AD98" s="823"/>
      <c r="AE98" s="813"/>
      <c r="AF98" s="823"/>
      <c r="AG98" s="462"/>
      <c r="AH98" s="471"/>
      <c r="AI98" s="477"/>
      <c r="AJ98" s="924"/>
    </row>
    <row r="99" spans="1:36" ht="15" customHeight="1" x14ac:dyDescent="0.2">
      <c r="A99" s="265"/>
      <c r="B99" s="1299"/>
      <c r="C99" s="193"/>
      <c r="D99" s="194"/>
      <c r="E99" s="1079"/>
      <c r="F99" s="1043"/>
      <c r="G99" s="836"/>
      <c r="H99" s="836"/>
      <c r="I99" s="1186"/>
      <c r="J99" s="1209"/>
      <c r="K99" s="837"/>
      <c r="L99" s="838"/>
      <c r="M99" s="853"/>
      <c r="N99" s="840"/>
      <c r="O99" s="840"/>
      <c r="P99" s="838"/>
      <c r="Q99" s="853"/>
      <c r="R99" s="840"/>
      <c r="S99" s="840"/>
      <c r="T99" s="838"/>
      <c r="U99" s="853"/>
      <c r="V99" s="840"/>
      <c r="W99" s="840"/>
      <c r="X99" s="838"/>
      <c r="Y99" s="853"/>
      <c r="Z99" s="840"/>
      <c r="AA99" s="1266"/>
      <c r="AB99" s="1266"/>
      <c r="AC99" s="1266"/>
      <c r="AD99" s="1266"/>
      <c r="AE99" s="448"/>
      <c r="AF99" s="820"/>
      <c r="AG99" s="461"/>
      <c r="AH99" s="470"/>
      <c r="AI99" s="476"/>
      <c r="AJ99" s="923"/>
    </row>
    <row r="100" spans="1:36" ht="15" customHeight="1" x14ac:dyDescent="0.2">
      <c r="A100" s="587" t="s">
        <v>269</v>
      </c>
      <c r="B100" s="1314"/>
      <c r="C100" s="588" t="s">
        <v>270</v>
      </c>
      <c r="D100" s="199"/>
      <c r="E100" s="1075"/>
      <c r="F100" s="965" t="s">
        <v>93</v>
      </c>
      <c r="G100" s="841" t="s">
        <v>93</v>
      </c>
      <c r="H100" s="841" t="s">
        <v>93</v>
      </c>
      <c r="I100" s="1194" t="s">
        <v>93</v>
      </c>
      <c r="J100" s="1193" t="s">
        <v>93</v>
      </c>
      <c r="K100" s="841" t="s">
        <v>93</v>
      </c>
      <c r="L100" s="841" t="s">
        <v>93</v>
      </c>
      <c r="M100" s="853"/>
      <c r="N100" s="841" t="s">
        <v>93</v>
      </c>
      <c r="O100" s="841" t="s">
        <v>93</v>
      </c>
      <c r="P100" s="841" t="s">
        <v>93</v>
      </c>
      <c r="Q100" s="853"/>
      <c r="R100" s="841" t="s">
        <v>93</v>
      </c>
      <c r="S100" s="841" t="s">
        <v>93</v>
      </c>
      <c r="T100" s="841" t="s">
        <v>93</v>
      </c>
      <c r="U100" s="853"/>
      <c r="V100" s="841" t="s">
        <v>93</v>
      </c>
      <c r="W100" s="841" t="s">
        <v>93</v>
      </c>
      <c r="X100" s="841" t="s">
        <v>93</v>
      </c>
      <c r="Y100" s="853"/>
      <c r="Z100" s="841" t="s">
        <v>93</v>
      </c>
      <c r="AA100" s="245"/>
      <c r="AB100" s="245"/>
      <c r="AC100" s="245"/>
      <c r="AD100" s="245"/>
      <c r="AE100" s="800" t="s">
        <v>93</v>
      </c>
      <c r="AF100" s="245" t="s">
        <v>93</v>
      </c>
      <c r="AG100" s="461"/>
      <c r="AH100" s="470"/>
      <c r="AI100" s="476"/>
      <c r="AJ100" s="923"/>
    </row>
    <row r="101" spans="1:36" s="9" customFormat="1" ht="15.6" customHeight="1" x14ac:dyDescent="0.2">
      <c r="A101" s="338" t="str">
        <f>' Original Budget Template'!A101</f>
        <v>C</v>
      </c>
      <c r="B101" s="1315"/>
      <c r="C101" s="409" t="str">
        <f>' Original Budget Template'!C101</f>
        <v>Indirect management costs in New Zealand (NZD)</v>
      </c>
      <c r="D101" s="427">
        <f>' Original Budget Template'!D101</f>
        <v>0</v>
      </c>
      <c r="E101" s="1081">
        <f>' Original Budget Template'!E101</f>
        <v>0</v>
      </c>
      <c r="F101" s="1030">
        <f>SUM(F102:F107)</f>
        <v>0</v>
      </c>
      <c r="G101" s="856">
        <f>SUM(K101,O101,S101,W101,AE101)</f>
        <v>0</v>
      </c>
      <c r="H101" s="856">
        <f>' Original Budget Template'!G101</f>
        <v>0</v>
      </c>
      <c r="I101" s="1196">
        <f>+G101</f>
        <v>0</v>
      </c>
      <c r="J101" s="1195">
        <f>+' Original Budget Template'!L101</f>
        <v>0</v>
      </c>
      <c r="K101" s="856">
        <f>SUM(K103:K107)</f>
        <v>0</v>
      </c>
      <c r="L101" s="857">
        <f>+K101-J101</f>
        <v>0</v>
      </c>
      <c r="M101" s="858">
        <f>IF(ISERROR(L101/J101),0,L101/J101)</f>
        <v>0</v>
      </c>
      <c r="N101" s="859">
        <f>SUM(N103:N106)</f>
        <v>0</v>
      </c>
      <c r="O101" s="859">
        <f>SUM(O103:O106)</f>
        <v>0</v>
      </c>
      <c r="P101" s="857">
        <f>+O101-N101</f>
        <v>0</v>
      </c>
      <c r="Q101" s="858">
        <f>IF(ISERROR(P101/N101),0,P101/N101)</f>
        <v>0</v>
      </c>
      <c r="R101" s="859">
        <f>SUM(R103:R106)</f>
        <v>0</v>
      </c>
      <c r="S101" s="859">
        <f>SUM(S103:S106)</f>
        <v>0</v>
      </c>
      <c r="T101" s="857">
        <f>+S101-R101</f>
        <v>0</v>
      </c>
      <c r="U101" s="858">
        <f>IF(ISERROR(T101/R101),0,T101/R101)</f>
        <v>0</v>
      </c>
      <c r="V101" s="859">
        <f>SUM(V103:V106)</f>
        <v>0</v>
      </c>
      <c r="W101" s="859">
        <f>SUM(W103:W106)</f>
        <v>0</v>
      </c>
      <c r="X101" s="857">
        <f>+W101-V101</f>
        <v>0</v>
      </c>
      <c r="Y101" s="858">
        <f>IF(ISERROR(X101/V101),0,X101/V101)</f>
        <v>0</v>
      </c>
      <c r="Z101" s="859">
        <f>SUM(Z103:Z106)</f>
        <v>0</v>
      </c>
      <c r="AA101" s="1030">
        <f>SUM(AA103:AA107)</f>
        <v>0</v>
      </c>
      <c r="AB101" s="1030">
        <f>SUM(AB103:AB107)</f>
        <v>0</v>
      </c>
      <c r="AC101" s="1030">
        <f>SUM(AC103:AC107)</f>
        <v>0</v>
      </c>
      <c r="AD101" s="1030">
        <f>SUM(AD103:AD107)</f>
        <v>0</v>
      </c>
      <c r="AE101" s="1030">
        <f>SUM(AE103:AE107)</f>
        <v>0</v>
      </c>
      <c r="AF101" s="824">
        <f>+AE101-Z101</f>
        <v>0</v>
      </c>
      <c r="AG101" s="457">
        <f>IF(ISERROR(AF101/Z101),0,AF101/Z101)</f>
        <v>0</v>
      </c>
      <c r="AH101" s="472">
        <f>IF(ISERROR((+$Z101+$V101+$R101+$N101+$J101)/$F101),0,(+$Z101+$V101+$R101+$N101+$J101)/$F101)</f>
        <v>0</v>
      </c>
      <c r="AI101" s="472">
        <f>IF(ISERROR(($AE101+$W101+$S101+$O101+$K101)/$G101),0,($AE101+$W101+$S101+$O101+$K101)/$G101)</f>
        <v>0</v>
      </c>
      <c r="AJ101" s="910"/>
    </row>
    <row r="102" spans="1:36" ht="28.15" customHeight="1" x14ac:dyDescent="0.2">
      <c r="A102" s="217"/>
      <c r="B102" s="1292"/>
      <c r="C102" s="1258" t="str">
        <f>' Original Budget Template'!C102</f>
        <v>Under each sub-output, provide a detailed description of what resources will be used to deliver the outputs:</v>
      </c>
      <c r="D102" s="186"/>
      <c r="E102" s="1077"/>
      <c r="F102" s="1032"/>
      <c r="G102" s="846"/>
      <c r="H102" s="846"/>
      <c r="I102" s="1189"/>
      <c r="J102" s="1188"/>
      <c r="K102" s="846"/>
      <c r="L102" s="847"/>
      <c r="M102" s="848"/>
      <c r="N102" s="849"/>
      <c r="O102" s="849"/>
      <c r="P102" s="847"/>
      <c r="Q102" s="848"/>
      <c r="R102" s="849"/>
      <c r="S102" s="849"/>
      <c r="T102" s="847"/>
      <c r="U102" s="848"/>
      <c r="V102" s="849"/>
      <c r="W102" s="849"/>
      <c r="X102" s="847"/>
      <c r="Y102" s="848"/>
      <c r="Z102" s="849"/>
      <c r="AA102" s="437"/>
      <c r="AB102" s="437"/>
      <c r="AC102" s="437"/>
      <c r="AD102" s="437"/>
      <c r="AE102" s="1032"/>
      <c r="AF102" s="822"/>
      <c r="AG102" s="458"/>
      <c r="AH102" s="469"/>
      <c r="AI102" s="469"/>
      <c r="AJ102" s="912"/>
    </row>
    <row r="103" spans="1:36" ht="15.6" customHeight="1" x14ac:dyDescent="0.2">
      <c r="A103" s="220" t="str">
        <f>' Original Budget Template'!A103</f>
        <v>C.1</v>
      </c>
      <c r="B103" s="1297"/>
      <c r="C103" s="198" t="str">
        <f>' Original Budget Template'!C103</f>
        <v>Description - suboutputs/tasks/expense type</v>
      </c>
      <c r="D103" s="150"/>
      <c r="E103" s="1078"/>
      <c r="F103" s="1034">
        <f>+' Original Budget Template'!F103</f>
        <v>0</v>
      </c>
      <c r="G103" s="850">
        <f>SUM(K103,O103,S103,W103,AE103)</f>
        <v>0</v>
      </c>
      <c r="H103" s="850">
        <f>' Original Budget Template'!G103</f>
        <v>0</v>
      </c>
      <c r="I103" s="1191">
        <f>+G103</f>
        <v>0</v>
      </c>
      <c r="J103" s="1190">
        <f>+' Original Budget Template'!L103</f>
        <v>0</v>
      </c>
      <c r="K103" s="851">
        <f>+'Progress Report - Yr 1 &amp; 9 mth'!O103</f>
        <v>0</v>
      </c>
      <c r="L103" s="847">
        <f>+K103-J103</f>
        <v>0</v>
      </c>
      <c r="M103" s="848">
        <f>IF(ISERROR(L103/J103),0,L103/J103)</f>
        <v>0</v>
      </c>
      <c r="N103" s="852">
        <f>+'Progress Financial Report -Yr 2'!N103</f>
        <v>0</v>
      </c>
      <c r="O103" s="852">
        <f>+'Progress Financial Report -Yr 2'!S103</f>
        <v>0</v>
      </c>
      <c r="P103" s="847">
        <f>+O103-N103</f>
        <v>0</v>
      </c>
      <c r="Q103" s="848">
        <f>IF(ISERROR(P103/N103),0,P103/N103)</f>
        <v>0</v>
      </c>
      <c r="R103" s="852">
        <f>+'Progress Financial Report -Yr 3'!R103</f>
        <v>0</v>
      </c>
      <c r="S103" s="852">
        <f>+'Progress Financial Report -Yr 3'!W103</f>
        <v>0</v>
      </c>
      <c r="T103" s="847">
        <f>+S103-R103</f>
        <v>0</v>
      </c>
      <c r="U103" s="848">
        <f>IF(ISERROR(T103/R103),0,T103/R103)</f>
        <v>0</v>
      </c>
      <c r="V103" s="852">
        <f>+'Progress Financial Report -Yr 4'!V103</f>
        <v>0</v>
      </c>
      <c r="W103" s="852">
        <f>+'Progress Financial Report -Yr 4'!AA103</f>
        <v>0</v>
      </c>
      <c r="X103" s="847">
        <f>+W103-V103</f>
        <v>0</v>
      </c>
      <c r="Y103" s="848">
        <f>IF(ISERROR(X103/V103),0,X103/V103)</f>
        <v>0</v>
      </c>
      <c r="Z103" s="852">
        <f>+'Progress Financial Report -Yr 4'!AM103</f>
        <v>0</v>
      </c>
      <c r="AA103" s="440"/>
      <c r="AB103" s="440"/>
      <c r="AC103" s="440"/>
      <c r="AD103" s="440"/>
      <c r="AE103" s="1034">
        <f>SUM(AA103:AD103)</f>
        <v>0</v>
      </c>
      <c r="AF103" s="822">
        <f>+AE103-Z103</f>
        <v>0</v>
      </c>
      <c r="AG103" s="458">
        <f>IF(ISERROR(AF103/Z103),0,AF103/Z103)</f>
        <v>0</v>
      </c>
      <c r="AH103" s="469"/>
      <c r="AI103" s="469"/>
      <c r="AJ103" s="914"/>
    </row>
    <row r="104" spans="1:36" ht="15.6" customHeight="1" x14ac:dyDescent="0.2">
      <c r="A104" s="220" t="str">
        <f>' Original Budget Template'!A104</f>
        <v>C.2</v>
      </c>
      <c r="B104" s="1297"/>
      <c r="C104" s="198" t="str">
        <f>' Original Budget Template'!C104</f>
        <v>Description - suboutputs/tasks/expense type</v>
      </c>
      <c r="D104" s="150"/>
      <c r="E104" s="1078"/>
      <c r="F104" s="1034">
        <f>+' Original Budget Template'!F104</f>
        <v>0</v>
      </c>
      <c r="G104" s="850">
        <f>SUM(K104,O104,S104,W104,AE104)</f>
        <v>0</v>
      </c>
      <c r="H104" s="850">
        <f>' Original Budget Template'!G104</f>
        <v>0</v>
      </c>
      <c r="I104" s="1191">
        <f>+G104</f>
        <v>0</v>
      </c>
      <c r="J104" s="1190">
        <f>+' Original Budget Template'!L104</f>
        <v>0</v>
      </c>
      <c r="K104" s="851">
        <f>+'Progress Report - Yr 1 &amp; 9 mth'!O104</f>
        <v>0</v>
      </c>
      <c r="L104" s="847">
        <f>+K104-J104</f>
        <v>0</v>
      </c>
      <c r="M104" s="848">
        <f>IF(ISERROR(L104/J104),0,L104/J104)</f>
        <v>0</v>
      </c>
      <c r="N104" s="852">
        <f>+'Progress Financial Report -Yr 2'!N104</f>
        <v>0</v>
      </c>
      <c r="O104" s="852">
        <f>+'Progress Financial Report -Yr 2'!S104</f>
        <v>0</v>
      </c>
      <c r="P104" s="847">
        <f>+O104-N104</f>
        <v>0</v>
      </c>
      <c r="Q104" s="848">
        <f>IF(ISERROR(P104/N104),0,P104/N104)</f>
        <v>0</v>
      </c>
      <c r="R104" s="852">
        <f>+'Progress Financial Report -Yr 3'!R104</f>
        <v>0</v>
      </c>
      <c r="S104" s="852">
        <f>+'Progress Financial Report -Yr 3'!W104</f>
        <v>0</v>
      </c>
      <c r="T104" s="847">
        <f>+S104-R104</f>
        <v>0</v>
      </c>
      <c r="U104" s="848">
        <f>IF(ISERROR(T104/R104),0,T104/R104)</f>
        <v>0</v>
      </c>
      <c r="V104" s="852">
        <f>+'Progress Financial Report -Yr 4'!V104</f>
        <v>0</v>
      </c>
      <c r="W104" s="852">
        <f>+'Progress Financial Report -Yr 4'!AA104</f>
        <v>0</v>
      </c>
      <c r="X104" s="847">
        <f>+W104-V104</f>
        <v>0</v>
      </c>
      <c r="Y104" s="848">
        <f>IF(ISERROR(X104/V104),0,X104/V104)</f>
        <v>0</v>
      </c>
      <c r="Z104" s="852">
        <f>+'Progress Financial Report -Yr 4'!AM104</f>
        <v>0</v>
      </c>
      <c r="AA104" s="440"/>
      <c r="AB104" s="440"/>
      <c r="AC104" s="440"/>
      <c r="AD104" s="440"/>
      <c r="AE104" s="1034">
        <f>SUM(AA104:AD104)</f>
        <v>0</v>
      </c>
      <c r="AF104" s="822">
        <f>+AE104-Z104</f>
        <v>0</v>
      </c>
      <c r="AG104" s="458">
        <f>IF(ISERROR(AF104/Z104),0,AF104/Z104)</f>
        <v>0</v>
      </c>
      <c r="AH104" s="469"/>
      <c r="AI104" s="469"/>
      <c r="AJ104" s="914"/>
    </row>
    <row r="105" spans="1:36" ht="15.6" customHeight="1" x14ac:dyDescent="0.2">
      <c r="A105" s="220" t="str">
        <f>' Original Budget Template'!A105</f>
        <v>C.3</v>
      </c>
      <c r="B105" s="1297"/>
      <c r="C105" s="198" t="str">
        <f>' Original Budget Template'!C105</f>
        <v>Description - suboutputs/tasks/expense type</v>
      </c>
      <c r="D105" s="150"/>
      <c r="E105" s="1078"/>
      <c r="F105" s="1034">
        <f>+' Original Budget Template'!F105</f>
        <v>0</v>
      </c>
      <c r="G105" s="850">
        <f>SUM(K105,O105,S105,W105,AE105)</f>
        <v>0</v>
      </c>
      <c r="H105" s="850">
        <f>' Original Budget Template'!G105</f>
        <v>0</v>
      </c>
      <c r="I105" s="1191">
        <f>+G105</f>
        <v>0</v>
      </c>
      <c r="J105" s="1190">
        <f>+' Original Budget Template'!L105</f>
        <v>0</v>
      </c>
      <c r="K105" s="851">
        <f>+'Progress Report - Yr 1 &amp; 9 mth'!O105</f>
        <v>0</v>
      </c>
      <c r="L105" s="847">
        <f>+K105-J105</f>
        <v>0</v>
      </c>
      <c r="M105" s="848">
        <f>IF(ISERROR(L105/J105),0,L105/J105)</f>
        <v>0</v>
      </c>
      <c r="N105" s="852">
        <f>+'Progress Financial Report -Yr 2'!N105</f>
        <v>0</v>
      </c>
      <c r="O105" s="852">
        <f>+'Progress Financial Report -Yr 2'!S105</f>
        <v>0</v>
      </c>
      <c r="P105" s="847">
        <f>+O105-N105</f>
        <v>0</v>
      </c>
      <c r="Q105" s="848">
        <f>IF(ISERROR(P105/N105),0,P105/N105)</f>
        <v>0</v>
      </c>
      <c r="R105" s="852">
        <f>+'Progress Financial Report -Yr 3'!R105</f>
        <v>0</v>
      </c>
      <c r="S105" s="852">
        <f>+'Progress Financial Report -Yr 3'!W105</f>
        <v>0</v>
      </c>
      <c r="T105" s="847">
        <f>+S105-R105</f>
        <v>0</v>
      </c>
      <c r="U105" s="848">
        <f>IF(ISERROR(T105/R105),0,T105/R105)</f>
        <v>0</v>
      </c>
      <c r="V105" s="852">
        <f>+'Progress Financial Report -Yr 4'!V105</f>
        <v>0</v>
      </c>
      <c r="W105" s="852">
        <f>+'Progress Financial Report -Yr 4'!AA105</f>
        <v>0</v>
      </c>
      <c r="X105" s="847">
        <f>+W105-V105</f>
        <v>0</v>
      </c>
      <c r="Y105" s="848">
        <f>IF(ISERROR(X105/V105),0,X105/V105)</f>
        <v>0</v>
      </c>
      <c r="Z105" s="852">
        <f>+'Progress Financial Report -Yr 4'!AM105</f>
        <v>0</v>
      </c>
      <c r="AA105" s="440"/>
      <c r="AB105" s="440"/>
      <c r="AC105" s="440"/>
      <c r="AD105" s="440"/>
      <c r="AE105" s="1034">
        <f>SUM(AA105:AD105)</f>
        <v>0</v>
      </c>
      <c r="AF105" s="822">
        <f>+AE105-Z105</f>
        <v>0</v>
      </c>
      <c r="AG105" s="458">
        <f>IF(ISERROR(AF105/Z105),0,AF105/Z105)</f>
        <v>0</v>
      </c>
      <c r="AH105" s="469"/>
      <c r="AI105" s="469"/>
      <c r="AJ105" s="914"/>
    </row>
    <row r="106" spans="1:36" ht="15.6" customHeight="1" x14ac:dyDescent="0.2">
      <c r="A106" s="220" t="str">
        <f>' Original Budget Template'!A106</f>
        <v>C.4</v>
      </c>
      <c r="B106" s="1297"/>
      <c r="C106" s="423" t="str">
        <f>' Original Budget Template'!C106</f>
        <v>Description - suboutputs/tasks/expense type</v>
      </c>
      <c r="D106" s="152"/>
      <c r="E106" s="1082"/>
      <c r="F106" s="1034">
        <f>+' Original Budget Template'!F106</f>
        <v>0</v>
      </c>
      <c r="G106" s="850">
        <f>SUM(K106,O106,S106,W106,AE106)</f>
        <v>0</v>
      </c>
      <c r="H106" s="850">
        <f>' Original Budget Template'!G106</f>
        <v>0</v>
      </c>
      <c r="I106" s="1191">
        <f>+G106</f>
        <v>0</v>
      </c>
      <c r="J106" s="1190">
        <f>+' Original Budget Template'!L106</f>
        <v>0</v>
      </c>
      <c r="K106" s="851">
        <f>+'Progress Report - Yr 1 &amp; 9 mth'!O106</f>
        <v>0</v>
      </c>
      <c r="L106" s="847">
        <f>+K106-J106</f>
        <v>0</v>
      </c>
      <c r="M106" s="848">
        <f>IF(ISERROR(L106/J106),0,L106/J106)</f>
        <v>0</v>
      </c>
      <c r="N106" s="852">
        <f>+'Progress Financial Report -Yr 2'!N106</f>
        <v>0</v>
      </c>
      <c r="O106" s="852">
        <f>+'Progress Financial Report -Yr 2'!S106</f>
        <v>0</v>
      </c>
      <c r="P106" s="847">
        <f>+O106-N106</f>
        <v>0</v>
      </c>
      <c r="Q106" s="848">
        <f>IF(ISERROR(P106/N106),0,P106/N106)</f>
        <v>0</v>
      </c>
      <c r="R106" s="852">
        <f>+'Progress Financial Report -Yr 3'!R106</f>
        <v>0</v>
      </c>
      <c r="S106" s="852">
        <f>+'Progress Financial Report -Yr 3'!W106</f>
        <v>0</v>
      </c>
      <c r="T106" s="847">
        <f>+S106-R106</f>
        <v>0</v>
      </c>
      <c r="U106" s="848">
        <f>IF(ISERROR(T106/R106),0,T106/R106)</f>
        <v>0</v>
      </c>
      <c r="V106" s="852">
        <f>+'Progress Financial Report -Yr 4'!V106</f>
        <v>0</v>
      </c>
      <c r="W106" s="852">
        <f>+'Progress Financial Report -Yr 4'!AA106</f>
        <v>0</v>
      </c>
      <c r="X106" s="847">
        <f>+W106-V106</f>
        <v>0</v>
      </c>
      <c r="Y106" s="848">
        <f>IF(ISERROR(X106/V106),0,X106/V106)</f>
        <v>0</v>
      </c>
      <c r="Z106" s="852">
        <f>+'Progress Financial Report -Yr 4'!AM106</f>
        <v>0</v>
      </c>
      <c r="AA106" s="440"/>
      <c r="AB106" s="440"/>
      <c r="AC106" s="440"/>
      <c r="AD106" s="440"/>
      <c r="AE106" s="1034">
        <f>SUM(AA106:AD106)</f>
        <v>0</v>
      </c>
      <c r="AF106" s="822">
        <f>+AE106-Z106</f>
        <v>0</v>
      </c>
      <c r="AG106" s="458">
        <f>IF(ISERROR(AF106/Z106),0,AF106/Z106)</f>
        <v>0</v>
      </c>
      <c r="AH106" s="469"/>
      <c r="AI106" s="469"/>
      <c r="AJ106" s="914"/>
    </row>
    <row r="107" spans="1:36" ht="15" customHeight="1" thickBot="1" x14ac:dyDescent="0.25">
      <c r="A107" s="220"/>
      <c r="B107" s="1297"/>
      <c r="C107" s="225"/>
      <c r="D107" s="226"/>
      <c r="E107" s="1083"/>
      <c r="F107" s="1043"/>
      <c r="G107" s="836"/>
      <c r="H107" s="836"/>
      <c r="I107" s="1186"/>
      <c r="J107" s="1209"/>
      <c r="K107" s="837"/>
      <c r="L107" s="838"/>
      <c r="M107" s="853"/>
      <c r="N107" s="840"/>
      <c r="O107" s="840"/>
      <c r="P107" s="838"/>
      <c r="Q107" s="853"/>
      <c r="R107" s="840"/>
      <c r="S107" s="840"/>
      <c r="T107" s="838"/>
      <c r="U107" s="853"/>
      <c r="V107" s="840"/>
      <c r="W107" s="840"/>
      <c r="X107" s="838"/>
      <c r="Y107" s="853"/>
      <c r="Z107" s="840"/>
      <c r="AA107" s="1266"/>
      <c r="AB107" s="1266"/>
      <c r="AC107" s="1266"/>
      <c r="AD107" s="1266"/>
      <c r="AE107" s="448"/>
      <c r="AF107" s="820"/>
      <c r="AG107" s="461"/>
      <c r="AH107" s="470"/>
      <c r="AI107" s="476"/>
      <c r="AJ107" s="923"/>
    </row>
    <row r="108" spans="1:36" ht="15" customHeight="1" x14ac:dyDescent="0.2">
      <c r="A108" s="276">
        <v>0</v>
      </c>
      <c r="B108" s="1301"/>
      <c r="C108" s="1546" t="s">
        <v>158</v>
      </c>
      <c r="D108" s="1547"/>
      <c r="E108" s="1548"/>
      <c r="F108" s="1046">
        <f>+F98+F101</f>
        <v>0</v>
      </c>
      <c r="G108" s="860">
        <f t="shared" ref="G108:L108" si="3">+G98+G101</f>
        <v>0</v>
      </c>
      <c r="H108" s="860">
        <f t="shared" si="3"/>
        <v>0</v>
      </c>
      <c r="I108" s="1198">
        <f t="shared" si="3"/>
        <v>0</v>
      </c>
      <c r="J108" s="1197">
        <f t="shared" si="3"/>
        <v>0</v>
      </c>
      <c r="K108" s="860">
        <f t="shared" si="3"/>
        <v>0</v>
      </c>
      <c r="L108" s="860">
        <f t="shared" si="3"/>
        <v>0</v>
      </c>
      <c r="M108" s="861"/>
      <c r="N108" s="860">
        <f>+N98+N101</f>
        <v>0</v>
      </c>
      <c r="O108" s="860">
        <f>+O98+O101</f>
        <v>0</v>
      </c>
      <c r="P108" s="860">
        <f>+P98+P101</f>
        <v>0</v>
      </c>
      <c r="Q108" s="861"/>
      <c r="R108" s="860">
        <f>+R98+R101</f>
        <v>0</v>
      </c>
      <c r="S108" s="860">
        <f>+S98+S101</f>
        <v>0</v>
      </c>
      <c r="T108" s="860">
        <f>+T98+T101</f>
        <v>0</v>
      </c>
      <c r="U108" s="861"/>
      <c r="V108" s="860">
        <f>+V98+V101</f>
        <v>0</v>
      </c>
      <c r="W108" s="860">
        <f>+W98+W101</f>
        <v>0</v>
      </c>
      <c r="X108" s="860">
        <f>+X98+X101</f>
        <v>0</v>
      </c>
      <c r="Y108" s="861"/>
      <c r="Z108" s="860">
        <f t="shared" ref="Z108:AF108" si="4">+Z98+Z101</f>
        <v>0</v>
      </c>
      <c r="AA108" s="825">
        <f t="shared" si="4"/>
        <v>0</v>
      </c>
      <c r="AB108" s="825">
        <f t="shared" si="4"/>
        <v>0</v>
      </c>
      <c r="AC108" s="825">
        <f t="shared" si="4"/>
        <v>0</v>
      </c>
      <c r="AD108" s="825">
        <f t="shared" si="4"/>
        <v>0</v>
      </c>
      <c r="AE108" s="450">
        <f t="shared" si="4"/>
        <v>0</v>
      </c>
      <c r="AF108" s="825">
        <f t="shared" si="4"/>
        <v>0</v>
      </c>
      <c r="AG108" s="463"/>
      <c r="AH108" s="473"/>
      <c r="AI108" s="478"/>
      <c r="AJ108" s="925"/>
    </row>
    <row r="109" spans="1:36" ht="15" customHeight="1" x14ac:dyDescent="0.2">
      <c r="A109" s="277"/>
      <c r="B109" s="1302"/>
      <c r="C109" s="1531" t="s">
        <v>157</v>
      </c>
      <c r="D109" s="1532"/>
      <c r="E109" s="1533"/>
      <c r="F109" s="1048"/>
      <c r="G109" s="862"/>
      <c r="H109" s="863" t="e">
        <f>+H108/H111</f>
        <v>#DIV/0!</v>
      </c>
      <c r="I109" s="1199" t="e">
        <f>+I108/I111</f>
        <v>#DIV/0!</v>
      </c>
      <c r="J109" s="1210"/>
      <c r="K109" s="864"/>
      <c r="L109" s="865"/>
      <c r="M109" s="866"/>
      <c r="N109" s="867"/>
      <c r="O109" s="867"/>
      <c r="P109" s="865"/>
      <c r="Q109" s="866"/>
      <c r="R109" s="867"/>
      <c r="S109" s="867"/>
      <c r="T109" s="865"/>
      <c r="U109" s="866"/>
      <c r="V109" s="867"/>
      <c r="W109" s="867"/>
      <c r="X109" s="865"/>
      <c r="Y109" s="866"/>
      <c r="Z109" s="867"/>
      <c r="AA109" s="1267"/>
      <c r="AB109" s="1267"/>
      <c r="AC109" s="1267"/>
      <c r="AD109" s="1267"/>
      <c r="AE109" s="803"/>
      <c r="AF109" s="826"/>
      <c r="AG109" s="805"/>
      <c r="AH109" s="807"/>
      <c r="AI109" s="812"/>
      <c r="AJ109" s="926"/>
    </row>
    <row r="110" spans="1:36" ht="15" customHeight="1" thickBot="1" x14ac:dyDescent="0.25">
      <c r="A110" s="222"/>
      <c r="B110" s="1303"/>
      <c r="C110" s="201"/>
      <c r="D110" s="202"/>
      <c r="E110" s="1084"/>
      <c r="F110" s="1043"/>
      <c r="G110" s="836"/>
      <c r="H110" s="836"/>
      <c r="I110" s="1186"/>
      <c r="J110" s="1209"/>
      <c r="K110" s="837"/>
      <c r="L110" s="838"/>
      <c r="M110" s="853"/>
      <c r="N110" s="840"/>
      <c r="O110" s="840"/>
      <c r="P110" s="838"/>
      <c r="Q110" s="853"/>
      <c r="R110" s="840"/>
      <c r="S110" s="840"/>
      <c r="T110" s="838"/>
      <c r="U110" s="853"/>
      <c r="V110" s="840"/>
      <c r="W110" s="840"/>
      <c r="X110" s="838"/>
      <c r="Y110" s="853"/>
      <c r="Z110" s="840"/>
      <c r="AA110" s="1266"/>
      <c r="AB110" s="1266"/>
      <c r="AC110" s="1266"/>
      <c r="AD110" s="1266"/>
      <c r="AE110" s="448"/>
      <c r="AF110" s="820"/>
      <c r="AG110" s="461"/>
      <c r="AH110" s="470"/>
      <c r="AI110" s="476"/>
      <c r="AJ110" s="923"/>
    </row>
    <row r="111" spans="1:36" s="9" customFormat="1" ht="27" customHeight="1" thickTop="1" thickBot="1" x14ac:dyDescent="0.25">
      <c r="A111" s="927"/>
      <c r="B111" s="1316"/>
      <c r="C111" s="1231" t="s">
        <v>159</v>
      </c>
      <c r="D111" s="424"/>
      <c r="E111" s="1085"/>
      <c r="F111" s="1050">
        <f>SUM(F86,F108)</f>
        <v>0</v>
      </c>
      <c r="G111" s="868">
        <f t="shared" ref="G111:L111" si="5">SUM(G86,G108)</f>
        <v>0</v>
      </c>
      <c r="H111" s="868">
        <f t="shared" si="5"/>
        <v>0</v>
      </c>
      <c r="I111" s="1201">
        <f t="shared" si="5"/>
        <v>0</v>
      </c>
      <c r="J111" s="1200">
        <f t="shared" si="5"/>
        <v>0</v>
      </c>
      <c r="K111" s="868">
        <f t="shared" si="5"/>
        <v>0</v>
      </c>
      <c r="L111" s="868">
        <f t="shared" si="5"/>
        <v>0</v>
      </c>
      <c r="M111" s="869">
        <f>IF(ISERROR(L111/J111),0,L111/J111)</f>
        <v>0</v>
      </c>
      <c r="N111" s="868">
        <f>SUM(N86,N108)</f>
        <v>0</v>
      </c>
      <c r="O111" s="868">
        <f>SUM(O86,O108)</f>
        <v>0</v>
      </c>
      <c r="P111" s="868">
        <f>SUM(P86,P108)</f>
        <v>0</v>
      </c>
      <c r="Q111" s="869">
        <f>IF(ISERROR(P111/N111),0,P111/N111)</f>
        <v>0</v>
      </c>
      <c r="R111" s="868">
        <f>SUM(R86,R108)</f>
        <v>0</v>
      </c>
      <c r="S111" s="868">
        <f>SUM(S86,S108)</f>
        <v>0</v>
      </c>
      <c r="T111" s="868">
        <f>SUM(T86,T108)</f>
        <v>0</v>
      </c>
      <c r="U111" s="869">
        <f>IF(ISERROR(T111/R111),0,T111/R111)</f>
        <v>0</v>
      </c>
      <c r="V111" s="868">
        <f>SUM(V86,V108)</f>
        <v>0</v>
      </c>
      <c r="W111" s="868">
        <f>SUM(W86,W108)</f>
        <v>0</v>
      </c>
      <c r="X111" s="868">
        <f>SUM(X86,X108)</f>
        <v>0</v>
      </c>
      <c r="Y111" s="869">
        <f>IF(ISERROR(X111/V111),0,X111/V111)</f>
        <v>0</v>
      </c>
      <c r="Z111" s="868">
        <f t="shared" ref="Z111:AF111" si="6">SUM(Z86,Z108)</f>
        <v>0</v>
      </c>
      <c r="AA111" s="827">
        <f t="shared" si="6"/>
        <v>0</v>
      </c>
      <c r="AB111" s="827">
        <f t="shared" si="6"/>
        <v>0</v>
      </c>
      <c r="AC111" s="827">
        <f t="shared" si="6"/>
        <v>0</v>
      </c>
      <c r="AD111" s="827">
        <f t="shared" si="6"/>
        <v>0</v>
      </c>
      <c r="AE111" s="433">
        <f t="shared" si="6"/>
        <v>0</v>
      </c>
      <c r="AF111" s="827">
        <f t="shared" si="6"/>
        <v>0</v>
      </c>
      <c r="AG111" s="485">
        <f>IF(ISERROR(AF111/Z111),0,AF111/Z111)</f>
        <v>0</v>
      </c>
      <c r="AH111" s="499">
        <f>IF(ISERROR((+$Z111+$V111+$R111+$N111+$J111)/$F111),0,(+$Z111+$V111+$R111+$N111+$J111)/$F111)</f>
        <v>0</v>
      </c>
      <c r="AI111" s="499">
        <f>IF(ISERROR(($AE111+$W111+$S111+$O111+$K111)/$G111),0,($AE111+$W111+$S111+$O111+$K111)/$G111)</f>
        <v>0</v>
      </c>
      <c r="AJ111" s="928"/>
    </row>
    <row r="112" spans="1:36" ht="15" customHeight="1" thickTop="1" x14ac:dyDescent="0.2">
      <c r="A112" s="116"/>
      <c r="B112" s="1"/>
      <c r="C112" s="1232"/>
      <c r="D112" s="106"/>
      <c r="E112" s="1086"/>
      <c r="F112" s="1043"/>
      <c r="G112" s="836"/>
      <c r="H112" s="836"/>
      <c r="I112" s="1186"/>
      <c r="J112" s="1209"/>
      <c r="K112" s="837"/>
      <c r="L112" s="838"/>
      <c r="M112" s="853"/>
      <c r="N112" s="840"/>
      <c r="O112" s="840"/>
      <c r="P112" s="838"/>
      <c r="Q112" s="853"/>
      <c r="R112" s="840"/>
      <c r="S112" s="840"/>
      <c r="T112" s="838"/>
      <c r="U112" s="853"/>
      <c r="V112" s="840"/>
      <c r="W112" s="840"/>
      <c r="X112" s="838"/>
      <c r="Y112" s="853"/>
      <c r="Z112" s="840"/>
      <c r="AA112" s="1266"/>
      <c r="AB112" s="1266"/>
      <c r="AC112" s="1266"/>
      <c r="AD112" s="1266"/>
      <c r="AE112" s="448"/>
      <c r="AF112" s="820"/>
      <c r="AG112" s="461"/>
      <c r="AH112" s="470"/>
      <c r="AI112" s="476"/>
      <c r="AJ112" s="923"/>
    </row>
    <row r="113" spans="1:53" ht="15" customHeight="1" x14ac:dyDescent="0.2">
      <c r="A113" s="1374" t="s">
        <v>376</v>
      </c>
      <c r="B113" s="1375"/>
      <c r="C113" s="1376" t="s">
        <v>377</v>
      </c>
      <c r="D113" s="801"/>
      <c r="E113" s="1087" t="s">
        <v>145</v>
      </c>
      <c r="F113" s="1052" t="s">
        <v>93</v>
      </c>
      <c r="G113" s="841" t="s">
        <v>93</v>
      </c>
      <c r="H113" s="841" t="s">
        <v>93</v>
      </c>
      <c r="I113" s="1194" t="s">
        <v>93</v>
      </c>
      <c r="J113" s="1193" t="s">
        <v>93</v>
      </c>
      <c r="K113" s="841" t="s">
        <v>93</v>
      </c>
      <c r="L113" s="841" t="s">
        <v>93</v>
      </c>
      <c r="M113" s="853"/>
      <c r="N113" s="841" t="s">
        <v>93</v>
      </c>
      <c r="O113" s="841" t="s">
        <v>93</v>
      </c>
      <c r="P113" s="841" t="s">
        <v>93</v>
      </c>
      <c r="Q113" s="853"/>
      <c r="R113" s="841" t="s">
        <v>93</v>
      </c>
      <c r="S113" s="841" t="s">
        <v>93</v>
      </c>
      <c r="T113" s="841" t="s">
        <v>93</v>
      </c>
      <c r="U113" s="853"/>
      <c r="V113" s="841" t="s">
        <v>93</v>
      </c>
      <c r="W113" s="841" t="s">
        <v>93</v>
      </c>
      <c r="X113" s="841" t="s">
        <v>93</v>
      </c>
      <c r="Y113" s="853"/>
      <c r="Z113" s="841" t="s">
        <v>93</v>
      </c>
      <c r="AA113" s="828"/>
      <c r="AB113" s="828"/>
      <c r="AC113" s="828"/>
      <c r="AD113" s="828"/>
      <c r="AE113" s="284" t="s">
        <v>93</v>
      </c>
      <c r="AF113" s="828" t="s">
        <v>93</v>
      </c>
      <c r="AG113" s="461"/>
      <c r="AH113" s="470"/>
      <c r="AI113" s="476"/>
      <c r="AJ113" s="923"/>
    </row>
    <row r="114" spans="1:53" ht="15" customHeight="1" x14ac:dyDescent="0.2">
      <c r="A114" s="116"/>
      <c r="B114" s="1"/>
      <c r="C114" s="1529" t="s">
        <v>142</v>
      </c>
      <c r="D114" s="1581"/>
      <c r="E114" s="1146">
        <f>IF(ISERROR($I114/$I$111),0,($I114/$I$111))</f>
        <v>0</v>
      </c>
      <c r="F114" s="1034">
        <f>+' Original Budget Template'!F114</f>
        <v>0</v>
      </c>
      <c r="G114" s="850">
        <f>SUM(K114,O114,S114,W114,AE114)</f>
        <v>0</v>
      </c>
      <c r="H114" s="850">
        <f>' Original Budget Template'!G114</f>
        <v>0</v>
      </c>
      <c r="I114" s="1191">
        <f>+G114</f>
        <v>0</v>
      </c>
      <c r="J114" s="1190">
        <f>+' Original Budget Template'!L114</f>
        <v>0</v>
      </c>
      <c r="K114" s="851">
        <f>+'Progress Report - Yr 1 &amp; 9 mth'!O114</f>
        <v>0</v>
      </c>
      <c r="L114" s="847">
        <f>+K114-J114</f>
        <v>0</v>
      </c>
      <c r="M114" s="848">
        <f>IF(ISERROR(L114/J114),0,L114/J114)</f>
        <v>0</v>
      </c>
      <c r="N114" s="852">
        <f>+'Progress Financial Report -Yr 2'!N114</f>
        <v>0</v>
      </c>
      <c r="O114" s="852">
        <f>+'Progress Financial Report -Yr 2'!S114</f>
        <v>0</v>
      </c>
      <c r="P114" s="847">
        <f>+O114-N114</f>
        <v>0</v>
      </c>
      <c r="Q114" s="848">
        <f>IF(ISERROR(P114/N114),0,P114/N114)</f>
        <v>0</v>
      </c>
      <c r="R114" s="852">
        <f>+'Progress Financial Report -Yr 3'!R114</f>
        <v>0</v>
      </c>
      <c r="S114" s="852">
        <f>+'Progress Financial Report -Yr 3'!W114</f>
        <v>0</v>
      </c>
      <c r="T114" s="847">
        <f>+S114-R114</f>
        <v>0</v>
      </c>
      <c r="U114" s="848">
        <f>IF(ISERROR(T114/R114),0,T114/R114)</f>
        <v>0</v>
      </c>
      <c r="V114" s="852">
        <f>+'Progress Financial Report -Yr 4'!V114</f>
        <v>0</v>
      </c>
      <c r="W114" s="852">
        <f>+'Progress Financial Report -Yr 4'!AA114</f>
        <v>0</v>
      </c>
      <c r="X114" s="847">
        <f>+W114-V114</f>
        <v>0</v>
      </c>
      <c r="Y114" s="848">
        <f>IF(ISERROR(X114/V114),0,X114/V114)</f>
        <v>0</v>
      </c>
      <c r="Z114" s="852">
        <f>+'Progress Financial Report -Yr 4'!AM114</f>
        <v>0</v>
      </c>
      <c r="AA114" s="440"/>
      <c r="AB114" s="440"/>
      <c r="AC114" s="440"/>
      <c r="AD114" s="440"/>
      <c r="AE114" s="1034">
        <f>SUM(AA114:AD114)</f>
        <v>0</v>
      </c>
      <c r="AF114" s="822">
        <f>+AE114-Z114</f>
        <v>0</v>
      </c>
      <c r="AG114" s="458">
        <f>IF(ISERROR(AF114/Z114),0,AF114/Z114)</f>
        <v>0</v>
      </c>
      <c r="AH114" s="470"/>
      <c r="AI114" s="476"/>
      <c r="AJ114" s="914"/>
    </row>
    <row r="115" spans="1:53" ht="15" customHeight="1" x14ac:dyDescent="0.2">
      <c r="A115" s="116"/>
      <c r="B115" s="1"/>
      <c r="C115" s="1529" t="s">
        <v>141</v>
      </c>
      <c r="D115" s="1581"/>
      <c r="E115" s="1146">
        <f>IF(ISERROR($I115/$I$111),0,($I115/$I$111))</f>
        <v>0</v>
      </c>
      <c r="F115" s="1034">
        <f>+' Original Budget Template'!F115</f>
        <v>0</v>
      </c>
      <c r="G115" s="850">
        <f>SUM(K115,O115,S115,W115,AE115)</f>
        <v>0</v>
      </c>
      <c r="H115" s="850">
        <f>' Original Budget Template'!G115</f>
        <v>0</v>
      </c>
      <c r="I115" s="1191">
        <f>+G115</f>
        <v>0</v>
      </c>
      <c r="J115" s="1190">
        <f>+' Original Budget Template'!L115</f>
        <v>0</v>
      </c>
      <c r="K115" s="851">
        <f>+'Progress Report - Yr 1 &amp; 9 mth'!O115</f>
        <v>0</v>
      </c>
      <c r="L115" s="847">
        <f>+K115-J115</f>
        <v>0</v>
      </c>
      <c r="M115" s="848">
        <f>IF(ISERROR(L115/J115),0,L115/J115)</f>
        <v>0</v>
      </c>
      <c r="N115" s="852">
        <f>+'Progress Financial Report -Yr 2'!N115</f>
        <v>0</v>
      </c>
      <c r="O115" s="852">
        <f>+'Progress Financial Report -Yr 2'!S115</f>
        <v>0</v>
      </c>
      <c r="P115" s="847">
        <f>+O115-N115</f>
        <v>0</v>
      </c>
      <c r="Q115" s="848">
        <f>IF(ISERROR(P115/N115),0,P115/N115)</f>
        <v>0</v>
      </c>
      <c r="R115" s="852">
        <f>+'Progress Financial Report -Yr 3'!R115</f>
        <v>0</v>
      </c>
      <c r="S115" s="852">
        <f>+'Progress Financial Report -Yr 3'!W115</f>
        <v>0</v>
      </c>
      <c r="T115" s="847">
        <f>+S115-R115</f>
        <v>0</v>
      </c>
      <c r="U115" s="848">
        <f>IF(ISERROR(T115/R115),0,T115/R115)</f>
        <v>0</v>
      </c>
      <c r="V115" s="852">
        <f>+'Progress Financial Report -Yr 4'!V115</f>
        <v>0</v>
      </c>
      <c r="W115" s="852">
        <f>+'Progress Financial Report -Yr 4'!AA115</f>
        <v>0</v>
      </c>
      <c r="X115" s="847">
        <f>+W115-V115</f>
        <v>0</v>
      </c>
      <c r="Y115" s="848">
        <f>IF(ISERROR(X115/V115),0,X115/V115)</f>
        <v>0</v>
      </c>
      <c r="Z115" s="852">
        <f>+'Progress Financial Report -Yr 4'!AM115</f>
        <v>0</v>
      </c>
      <c r="AA115" s="440"/>
      <c r="AB115" s="440"/>
      <c r="AC115" s="440"/>
      <c r="AD115" s="440"/>
      <c r="AE115" s="1034">
        <f>SUM(AA115:AD115)</f>
        <v>0</v>
      </c>
      <c r="AF115" s="822">
        <f>+AE115-Z115</f>
        <v>0</v>
      </c>
      <c r="AG115" s="458">
        <f>IF(ISERROR(AF115/Z115),0,AF115/Z115)</f>
        <v>0</v>
      </c>
      <c r="AH115" s="470"/>
      <c r="AI115" s="476"/>
      <c r="AJ115" s="914"/>
    </row>
    <row r="116" spans="1:53" ht="15" customHeight="1" x14ac:dyDescent="0.2">
      <c r="A116" s="116"/>
      <c r="B116" s="1"/>
      <c r="C116" s="1529" t="s">
        <v>143</v>
      </c>
      <c r="D116" s="1581"/>
      <c r="E116" s="1146">
        <f>IF(ISERROR($I116/$I$111),0,($I116/$I$111))</f>
        <v>0</v>
      </c>
      <c r="F116" s="1034">
        <f>+' Original Budget Template'!F116</f>
        <v>0</v>
      </c>
      <c r="G116" s="850">
        <f>SUM(K116,O116,S116,W116,AE116)</f>
        <v>0</v>
      </c>
      <c r="H116" s="850">
        <f>' Original Budget Template'!G116</f>
        <v>0</v>
      </c>
      <c r="I116" s="1191">
        <f>+G116</f>
        <v>0</v>
      </c>
      <c r="J116" s="1190">
        <f>+' Original Budget Template'!L116</f>
        <v>0</v>
      </c>
      <c r="K116" s="851">
        <f>+'Progress Report - Yr 1 &amp; 9 mth'!O116</f>
        <v>0</v>
      </c>
      <c r="L116" s="847">
        <f>+K116-J116</f>
        <v>0</v>
      </c>
      <c r="M116" s="848">
        <f>IF(ISERROR(L116/J116),0,L116/J116)</f>
        <v>0</v>
      </c>
      <c r="N116" s="852">
        <f>+'Progress Financial Report -Yr 2'!N116</f>
        <v>0</v>
      </c>
      <c r="O116" s="852">
        <f>+'Progress Financial Report -Yr 2'!S116</f>
        <v>0</v>
      </c>
      <c r="P116" s="847">
        <f>+O116-N116</f>
        <v>0</v>
      </c>
      <c r="Q116" s="848">
        <f>IF(ISERROR(P116/N116),0,P116/N116)</f>
        <v>0</v>
      </c>
      <c r="R116" s="852">
        <f>+'Progress Financial Report -Yr 3'!R116</f>
        <v>0</v>
      </c>
      <c r="S116" s="852">
        <f>+'Progress Financial Report -Yr 3'!W116</f>
        <v>0</v>
      </c>
      <c r="T116" s="847">
        <f>+S116-R116</f>
        <v>0</v>
      </c>
      <c r="U116" s="848">
        <f>IF(ISERROR(T116/R116),0,T116/R116)</f>
        <v>0</v>
      </c>
      <c r="V116" s="852">
        <f>+'Progress Financial Report -Yr 4'!V116</f>
        <v>0</v>
      </c>
      <c r="W116" s="852">
        <f>+'Progress Financial Report -Yr 4'!AA116</f>
        <v>0</v>
      </c>
      <c r="X116" s="847">
        <f>+W116-V116</f>
        <v>0</v>
      </c>
      <c r="Y116" s="848">
        <f>IF(ISERROR(X116/V116),0,X116/V116)</f>
        <v>0</v>
      </c>
      <c r="Z116" s="852">
        <f>+'Progress Financial Report -Yr 4'!AM116</f>
        <v>0</v>
      </c>
      <c r="AA116" s="440"/>
      <c r="AB116" s="440"/>
      <c r="AC116" s="440"/>
      <c r="AD116" s="440"/>
      <c r="AE116" s="1034">
        <f>SUM(AA116:AD116)</f>
        <v>0</v>
      </c>
      <c r="AF116" s="822">
        <f>+AE116-Z116</f>
        <v>0</v>
      </c>
      <c r="AG116" s="458">
        <f>IF(ISERROR(AF116/Z116),0,AF116/Z116)</f>
        <v>0</v>
      </c>
      <c r="AH116" s="470"/>
      <c r="AI116" s="476"/>
      <c r="AJ116" s="914"/>
    </row>
    <row r="117" spans="1:53" ht="15" customHeight="1" thickBot="1" x14ac:dyDescent="0.25">
      <c r="A117" s="116"/>
      <c r="B117" s="1"/>
      <c r="C117" s="1529" t="s">
        <v>166</v>
      </c>
      <c r="D117" s="1581"/>
      <c r="E117" s="1146">
        <f>IF(ISERROR($I117/$I$111),0,($I117/$I$111))</f>
        <v>0</v>
      </c>
      <c r="F117" s="1053">
        <f>+' Original Budget Template'!F117</f>
        <v>0</v>
      </c>
      <c r="G117" s="850">
        <f>SUM(K117,O117,S117,W117,AE117)</f>
        <v>0</v>
      </c>
      <c r="H117" s="850">
        <f>' Original Budget Template'!G117</f>
        <v>0</v>
      </c>
      <c r="I117" s="1191">
        <f>+G117</f>
        <v>0</v>
      </c>
      <c r="J117" s="1190">
        <f>+' Original Budget Template'!L117</f>
        <v>0</v>
      </c>
      <c r="K117" s="851">
        <f>+'Progress Report - Yr 1 &amp; 9 mth'!O117</f>
        <v>0</v>
      </c>
      <c r="L117" s="847">
        <f>+K117-J117</f>
        <v>0</v>
      </c>
      <c r="M117" s="870">
        <f>IF(ISERROR(L117/J117),0,L117/J117)</f>
        <v>0</v>
      </c>
      <c r="N117" s="852">
        <f>+'Progress Financial Report -Yr 2'!N117</f>
        <v>0</v>
      </c>
      <c r="O117" s="852">
        <f>+'Progress Financial Report -Yr 2'!S117</f>
        <v>0</v>
      </c>
      <c r="P117" s="847">
        <f>+O117-N117</f>
        <v>0</v>
      </c>
      <c r="Q117" s="870">
        <f>IF(ISERROR(P117/N117),0,P117/N117)</f>
        <v>0</v>
      </c>
      <c r="R117" s="852">
        <f>+'Progress Financial Report -Yr 3'!R117</f>
        <v>0</v>
      </c>
      <c r="S117" s="852">
        <f>+'Progress Financial Report -Yr 3'!W117</f>
        <v>0</v>
      </c>
      <c r="T117" s="847">
        <f>+S117-R117</f>
        <v>0</v>
      </c>
      <c r="U117" s="870">
        <f>IF(ISERROR(T117/R117),0,T117/R117)</f>
        <v>0</v>
      </c>
      <c r="V117" s="852">
        <f>+'Progress Financial Report -Yr 4'!V117</f>
        <v>0</v>
      </c>
      <c r="W117" s="852">
        <f>+'Progress Financial Report -Yr 4'!AA117</f>
        <v>0</v>
      </c>
      <c r="X117" s="847">
        <f>+W117-V117</f>
        <v>0</v>
      </c>
      <c r="Y117" s="870">
        <f>IF(ISERROR(X117/V117),0,X117/V117)</f>
        <v>0</v>
      </c>
      <c r="Z117" s="852">
        <f>+'Progress Financial Report -Yr 4'!AM117</f>
        <v>0</v>
      </c>
      <c r="AA117" s="440"/>
      <c r="AB117" s="440"/>
      <c r="AC117" s="440"/>
      <c r="AD117" s="440"/>
      <c r="AE117" s="1034">
        <f>SUM(AA117:AD117)</f>
        <v>0</v>
      </c>
      <c r="AF117" s="822">
        <f>+AE117-Z117</f>
        <v>0</v>
      </c>
      <c r="AG117" s="486">
        <f>IF(ISERROR(AF117/Z117),0,AF117/Z117)</f>
        <v>0</v>
      </c>
      <c r="AH117" s="470"/>
      <c r="AI117" s="476"/>
      <c r="AJ117" s="914"/>
    </row>
    <row r="118" spans="1:53" s="484" customFormat="1" ht="15" customHeight="1" thickTop="1" x14ac:dyDescent="0.2">
      <c r="A118" s="930"/>
      <c r="B118" s="1317"/>
      <c r="C118" s="1233" t="s">
        <v>144</v>
      </c>
      <c r="D118" s="483"/>
      <c r="E118" s="1147">
        <f>IF(ISERROR($I118/$I$111),0,($I118/$I$111))</f>
        <v>0</v>
      </c>
      <c r="F118" s="1055">
        <f>SUM(F114:F117)</f>
        <v>0</v>
      </c>
      <c r="G118" s="871">
        <f t="shared" ref="G118:L118" si="7">SUM(G114:G117)</f>
        <v>0</v>
      </c>
      <c r="H118" s="871">
        <f t="shared" si="7"/>
        <v>0</v>
      </c>
      <c r="I118" s="1203">
        <f t="shared" si="7"/>
        <v>0</v>
      </c>
      <c r="J118" s="1202">
        <f t="shared" si="7"/>
        <v>0</v>
      </c>
      <c r="K118" s="871">
        <f t="shared" si="7"/>
        <v>0</v>
      </c>
      <c r="L118" s="871">
        <f t="shared" si="7"/>
        <v>0</v>
      </c>
      <c r="M118" s="872">
        <f>IF(ISERROR(L118/J118),0,L118/J118)</f>
        <v>0</v>
      </c>
      <c r="N118" s="871">
        <f>SUM(N114:N117)</f>
        <v>0</v>
      </c>
      <c r="O118" s="871">
        <f>SUM(O114:O117)</f>
        <v>0</v>
      </c>
      <c r="P118" s="871">
        <f>SUM(P114:P117)</f>
        <v>0</v>
      </c>
      <c r="Q118" s="872">
        <f>IF(ISERROR(P118/N118),0,P118/N118)</f>
        <v>0</v>
      </c>
      <c r="R118" s="871">
        <f>SUM(R114:R117)</f>
        <v>0</v>
      </c>
      <c r="S118" s="871">
        <f>SUM(S114:S117)</f>
        <v>0</v>
      </c>
      <c r="T118" s="871">
        <f>SUM(T114:T117)</f>
        <v>0</v>
      </c>
      <c r="U118" s="872">
        <f>IF(ISERROR(T118/R118),0,T118/R118)</f>
        <v>0</v>
      </c>
      <c r="V118" s="871">
        <f>SUM(V114:V117)</f>
        <v>0</v>
      </c>
      <c r="W118" s="871">
        <f>SUM(W114:W117)</f>
        <v>0</v>
      </c>
      <c r="X118" s="871">
        <f>SUM(X114:X117)</f>
        <v>0</v>
      </c>
      <c r="Y118" s="872">
        <f>IF(ISERROR(X118/V118),0,X118/V118)</f>
        <v>0</v>
      </c>
      <c r="Z118" s="871">
        <f t="shared" ref="Z118:AF118" si="8">SUM(Z114:Z117)</f>
        <v>0</v>
      </c>
      <c r="AA118" s="672">
        <f t="shared" si="8"/>
        <v>0</v>
      </c>
      <c r="AB118" s="672">
        <f t="shared" si="8"/>
        <v>0</v>
      </c>
      <c r="AC118" s="672">
        <f t="shared" si="8"/>
        <v>0</v>
      </c>
      <c r="AD118" s="672">
        <f t="shared" si="8"/>
        <v>0</v>
      </c>
      <c r="AE118" s="672">
        <f t="shared" si="8"/>
        <v>0</v>
      </c>
      <c r="AF118" s="829">
        <f t="shared" si="8"/>
        <v>0</v>
      </c>
      <c r="AG118" s="488">
        <f>IF(ISERROR(AF118/Z118),0,AF118/Z118)</f>
        <v>0</v>
      </c>
      <c r="AH118" s="490"/>
      <c r="AI118" s="491"/>
      <c r="AJ118" s="949"/>
    </row>
    <row r="119" spans="1:53" ht="15" customHeight="1" x14ac:dyDescent="0.2">
      <c r="A119" s="116"/>
      <c r="B119" s="1"/>
      <c r="C119" s="1232"/>
      <c r="D119" s="106"/>
      <c r="E119" s="1148"/>
      <c r="F119" s="1057"/>
      <c r="G119" s="873"/>
      <c r="H119" s="873"/>
      <c r="I119" s="1205"/>
      <c r="J119" s="1204"/>
      <c r="K119" s="873"/>
      <c r="L119" s="873"/>
      <c r="M119" s="853"/>
      <c r="N119" s="873"/>
      <c r="O119" s="873"/>
      <c r="P119" s="873"/>
      <c r="Q119" s="853"/>
      <c r="R119" s="873"/>
      <c r="S119" s="873"/>
      <c r="T119" s="873"/>
      <c r="U119" s="853"/>
      <c r="V119" s="873"/>
      <c r="W119" s="873"/>
      <c r="X119" s="873"/>
      <c r="Y119" s="853"/>
      <c r="Z119" s="873"/>
      <c r="AA119" s="830"/>
      <c r="AB119" s="830"/>
      <c r="AC119" s="830"/>
      <c r="AD119" s="830"/>
      <c r="AE119" s="492"/>
      <c r="AF119" s="830"/>
      <c r="AG119" s="461"/>
      <c r="AH119" s="470"/>
      <c r="AI119" s="476"/>
      <c r="AJ119" s="923"/>
    </row>
    <row r="120" spans="1:53" ht="15" customHeight="1" x14ac:dyDescent="0.2">
      <c r="A120" s="905"/>
      <c r="B120" s="1305"/>
      <c r="C120" s="1234" t="s">
        <v>156</v>
      </c>
      <c r="D120" s="278"/>
      <c r="E120" s="1149">
        <f>IF(ISERROR($I120/$I$111),0,($I120/$I$111))</f>
        <v>0</v>
      </c>
      <c r="F120" s="1059">
        <f>+F111-F118</f>
        <v>0</v>
      </c>
      <c r="G120" s="874">
        <f t="shared" ref="G120:L120" si="9">+G111-G118</f>
        <v>0</v>
      </c>
      <c r="H120" s="874">
        <f t="shared" si="9"/>
        <v>0</v>
      </c>
      <c r="I120" s="1207">
        <f t="shared" si="9"/>
        <v>0</v>
      </c>
      <c r="J120" s="1206">
        <f t="shared" si="9"/>
        <v>0</v>
      </c>
      <c r="K120" s="874">
        <f t="shared" si="9"/>
        <v>0</v>
      </c>
      <c r="L120" s="874">
        <f t="shared" si="9"/>
        <v>0</v>
      </c>
      <c r="M120" s="875"/>
      <c r="N120" s="874">
        <f>+N111-N118</f>
        <v>0</v>
      </c>
      <c r="O120" s="874">
        <f>+O111-O118</f>
        <v>0</v>
      </c>
      <c r="P120" s="874">
        <f>+P111-P118</f>
        <v>0</v>
      </c>
      <c r="Q120" s="875"/>
      <c r="R120" s="874">
        <f>+R111-R118</f>
        <v>0</v>
      </c>
      <c r="S120" s="874">
        <f>+S111-S118</f>
        <v>0</v>
      </c>
      <c r="T120" s="874">
        <f>+T111-T118</f>
        <v>0</v>
      </c>
      <c r="U120" s="875"/>
      <c r="V120" s="874">
        <f>+V111-V118</f>
        <v>0</v>
      </c>
      <c r="W120" s="874">
        <f>+W111-W118</f>
        <v>0</v>
      </c>
      <c r="X120" s="874">
        <f>+X111-X118</f>
        <v>0</v>
      </c>
      <c r="Y120" s="875"/>
      <c r="Z120" s="874">
        <f t="shared" ref="Z120:AF120" si="10">+Z111-Z118</f>
        <v>0</v>
      </c>
      <c r="AA120" s="493">
        <f t="shared" si="10"/>
        <v>0</v>
      </c>
      <c r="AB120" s="493">
        <f t="shared" si="10"/>
        <v>0</v>
      </c>
      <c r="AC120" s="493">
        <f t="shared" si="10"/>
        <v>0</v>
      </c>
      <c r="AD120" s="493">
        <f t="shared" si="10"/>
        <v>0</v>
      </c>
      <c r="AE120" s="493">
        <f t="shared" si="10"/>
        <v>0</v>
      </c>
      <c r="AF120" s="493">
        <f t="shared" si="10"/>
        <v>0</v>
      </c>
      <c r="AG120" s="494"/>
      <c r="AH120" s="497"/>
      <c r="AI120" s="498"/>
      <c r="AJ120" s="932"/>
    </row>
    <row r="121" spans="1:53" ht="15" customHeight="1" thickBot="1" x14ac:dyDescent="0.25">
      <c r="A121" s="124"/>
      <c r="B121" s="125"/>
      <c r="C121" s="1235"/>
      <c r="D121" s="232"/>
      <c r="E121" s="933"/>
      <c r="F121" s="1061"/>
      <c r="G121" s="232"/>
      <c r="H121" s="232"/>
      <c r="I121" s="933"/>
      <c r="J121" s="1061"/>
      <c r="K121" s="232"/>
      <c r="L121" s="232"/>
      <c r="M121" s="232"/>
      <c r="N121" s="482"/>
      <c r="O121" s="232"/>
      <c r="P121" s="232"/>
      <c r="Q121" s="232"/>
      <c r="R121" s="482"/>
      <c r="S121" s="232"/>
      <c r="T121" s="232"/>
      <c r="U121" s="232"/>
      <c r="V121" s="482"/>
      <c r="W121" s="232"/>
      <c r="X121" s="232"/>
      <c r="Y121" s="232"/>
      <c r="Z121" s="482"/>
      <c r="AA121" s="232"/>
      <c r="AB121" s="232"/>
      <c r="AC121" s="232"/>
      <c r="AD121" s="232"/>
      <c r="AE121" s="232"/>
      <c r="AF121" s="232"/>
      <c r="AG121" s="232"/>
      <c r="AH121" s="232"/>
      <c r="AI121" s="232"/>
      <c r="AJ121" s="933"/>
    </row>
    <row r="122" spans="1:53" ht="15" customHeight="1" x14ac:dyDescent="0.2">
      <c r="A122" s="7"/>
      <c r="B122" s="7"/>
      <c r="C122" s="79"/>
      <c r="D122" s="49"/>
      <c r="E122" s="49"/>
      <c r="F122" s="451"/>
      <c r="G122" s="451"/>
      <c r="H122" s="451"/>
      <c r="I122" s="451"/>
      <c r="J122" s="452"/>
      <c r="K122" s="452"/>
      <c r="L122" s="453"/>
      <c r="M122" s="454"/>
      <c r="N122" s="50"/>
      <c r="O122" s="50"/>
      <c r="P122" s="422"/>
      <c r="Q122" s="422"/>
      <c r="R122" s="17"/>
      <c r="S122" s="17"/>
      <c r="T122" s="17"/>
      <c r="U122" s="17"/>
      <c r="V122" s="50"/>
      <c r="W122" s="50"/>
      <c r="X122" s="422"/>
      <c r="Y122" s="422"/>
      <c r="Z122" s="50"/>
      <c r="AA122" s="17"/>
      <c r="AB122" s="17"/>
      <c r="AC122" s="17"/>
      <c r="AD122" s="17"/>
      <c r="AE122" s="50"/>
      <c r="AF122" s="50"/>
      <c r="AG122" s="422"/>
      <c r="AH122" s="422"/>
      <c r="AI122" s="50"/>
      <c r="AJ122" s="17"/>
      <c r="AK122" s="17"/>
      <c r="AL122" s="17"/>
      <c r="AM122" s="17"/>
      <c r="AN122" s="455"/>
      <c r="AO122" s="50"/>
      <c r="AP122" s="422"/>
      <c r="AQ122" s="422"/>
      <c r="AR122" s="50"/>
      <c r="AS122" s="17"/>
      <c r="AT122" s="17"/>
      <c r="AU122" s="17"/>
      <c r="AV122" s="17"/>
      <c r="AW122" s="455"/>
      <c r="AX122" s="50"/>
      <c r="AY122" s="422"/>
      <c r="AZ122" s="422"/>
      <c r="BA122" s="50"/>
    </row>
    <row r="123" spans="1:53" s="1" customFormat="1" ht="15" customHeight="1" x14ac:dyDescent="0.2">
      <c r="C123" s="45"/>
      <c r="D123" s="20" t="s">
        <v>43</v>
      </c>
      <c r="F123" s="179" t="s">
        <v>210</v>
      </c>
      <c r="G123" s="21"/>
      <c r="H123" s="21"/>
      <c r="I123" s="21"/>
      <c r="J123" s="47"/>
      <c r="K123" s="47"/>
      <c r="L123" s="47"/>
      <c r="M123" s="47"/>
      <c r="N123" s="47"/>
      <c r="O123" s="47"/>
      <c r="P123" s="47"/>
      <c r="Q123" s="73"/>
      <c r="R123" s="47"/>
      <c r="S123" s="47"/>
      <c r="T123" s="47"/>
      <c r="U123" s="47"/>
      <c r="V123" s="47"/>
      <c r="W123" s="21"/>
      <c r="X123" s="21"/>
      <c r="Y123" s="21"/>
      <c r="Z123" s="47"/>
      <c r="AA123" s="47"/>
      <c r="AB123" s="47"/>
      <c r="AC123" s="47"/>
      <c r="AD123" s="47"/>
      <c r="AE123" s="47"/>
      <c r="AF123" s="21"/>
      <c r="AG123" s="21"/>
      <c r="AH123" s="21"/>
      <c r="AI123" s="47"/>
      <c r="AJ123" s="47"/>
      <c r="AK123" s="47"/>
      <c r="AL123" s="47"/>
      <c r="AM123" s="47"/>
      <c r="AN123" s="47"/>
      <c r="AO123" s="21"/>
      <c r="AP123" s="21"/>
      <c r="AQ123" s="21"/>
      <c r="AR123" s="47"/>
      <c r="AS123" s="47"/>
      <c r="AT123" s="47"/>
      <c r="AU123" s="47"/>
      <c r="AV123" s="47"/>
      <c r="AW123" s="47"/>
      <c r="AX123" s="21"/>
      <c r="AY123" s="21"/>
      <c r="AZ123" s="21"/>
      <c r="BA123" s="47"/>
    </row>
    <row r="124" spans="1:53" s="1" customFormat="1" ht="15" customHeight="1" x14ac:dyDescent="0.2">
      <c r="C124" s="45"/>
      <c r="D124" s="20"/>
      <c r="F124" s="176"/>
      <c r="G124" s="21"/>
      <c r="H124" s="21"/>
      <c r="I124" s="21"/>
      <c r="J124" s="47"/>
      <c r="K124" s="47"/>
      <c r="L124" s="47"/>
      <c r="M124" s="47"/>
      <c r="N124" s="47"/>
      <c r="O124" s="47"/>
      <c r="P124" s="47"/>
      <c r="Q124" s="50"/>
      <c r="R124" s="47"/>
      <c r="S124" s="47"/>
      <c r="T124" s="47"/>
      <c r="U124" s="47"/>
      <c r="V124" s="47"/>
      <c r="W124" s="21"/>
      <c r="X124" s="21"/>
      <c r="Y124" s="21"/>
      <c r="Z124" s="47"/>
      <c r="AA124" s="47"/>
      <c r="AB124" s="47"/>
      <c r="AC124" s="47"/>
      <c r="AD124" s="47"/>
      <c r="AE124" s="47"/>
      <c r="AF124" s="21"/>
      <c r="AG124" s="21"/>
      <c r="AH124" s="21"/>
      <c r="AI124" s="47"/>
      <c r="AJ124" s="47"/>
      <c r="AK124" s="47"/>
      <c r="AL124" s="47"/>
      <c r="AM124" s="47"/>
      <c r="AN124" s="47"/>
      <c r="AO124" s="21"/>
      <c r="AP124" s="21"/>
      <c r="AQ124" s="21"/>
      <c r="AR124" s="47"/>
      <c r="AS124" s="47"/>
      <c r="AT124" s="47"/>
      <c r="AU124" s="47"/>
      <c r="AV124" s="47"/>
      <c r="AW124" s="47"/>
      <c r="AX124" s="21"/>
      <c r="AY124" s="21"/>
      <c r="AZ124" s="21"/>
      <c r="BA124" s="47"/>
    </row>
    <row r="125" spans="1:53" s="1" customFormat="1" ht="15" customHeight="1" x14ac:dyDescent="0.2">
      <c r="C125" s="45"/>
      <c r="D125" s="20" t="s">
        <v>42</v>
      </c>
      <c r="F125" s="176">
        <f>SUM('Progress Financial Report -Yr 4'!G154:G164)</f>
        <v>0</v>
      </c>
      <c r="G125" s="21"/>
      <c r="H125" s="21"/>
      <c r="I125" s="21"/>
      <c r="J125" s="47"/>
      <c r="K125" s="47"/>
      <c r="L125" s="47"/>
      <c r="M125" s="47"/>
      <c r="N125" s="47"/>
      <c r="O125" s="47"/>
      <c r="P125" s="47"/>
      <c r="Q125" s="73"/>
      <c r="R125" s="47"/>
      <c r="S125" s="47"/>
      <c r="T125" s="47"/>
      <c r="U125" s="47"/>
      <c r="V125" s="47"/>
      <c r="W125" s="21"/>
      <c r="X125" s="21"/>
      <c r="Y125" s="21"/>
      <c r="Z125" s="47"/>
      <c r="AA125" s="47"/>
      <c r="AB125" s="47"/>
      <c r="AC125" s="47"/>
      <c r="AD125" s="47"/>
      <c r="AE125" s="47"/>
      <c r="AF125" s="21"/>
      <c r="AG125" s="21"/>
      <c r="AH125" s="21"/>
      <c r="AI125" s="47"/>
      <c r="AJ125" s="47"/>
      <c r="AK125" s="47"/>
      <c r="AL125" s="47"/>
      <c r="AM125" s="47"/>
      <c r="AN125" s="47"/>
      <c r="AO125" s="21"/>
      <c r="AP125" s="21"/>
      <c r="AQ125" s="21"/>
      <c r="AR125" s="47"/>
      <c r="AS125" s="47"/>
      <c r="AT125" s="47"/>
      <c r="AU125" s="47"/>
      <c r="AV125" s="47"/>
      <c r="AW125" s="47"/>
      <c r="AX125" s="21"/>
      <c r="AY125" s="21"/>
      <c r="AZ125" s="21"/>
      <c r="BA125" s="47"/>
    </row>
    <row r="126" spans="1:53" s="1" customFormat="1" ht="15" customHeight="1" x14ac:dyDescent="0.2">
      <c r="C126" s="45"/>
      <c r="D126" s="577" t="s">
        <v>239</v>
      </c>
      <c r="F126" s="176">
        <f>-SUM(K12,O118,S118,W118,AE118)</f>
        <v>0</v>
      </c>
      <c r="G126" s="21"/>
      <c r="H126" s="21"/>
      <c r="I126" s="21"/>
      <c r="J126" s="47"/>
      <c r="K126" s="47"/>
      <c r="L126" s="47"/>
      <c r="M126" s="47"/>
      <c r="N126" s="47"/>
      <c r="O126" s="47"/>
      <c r="P126" s="47"/>
      <c r="Q126" s="73"/>
      <c r="R126" s="47"/>
      <c r="S126" s="47"/>
      <c r="T126" s="47"/>
      <c r="U126" s="47"/>
      <c r="V126" s="47"/>
      <c r="W126" s="21"/>
      <c r="X126" s="21"/>
      <c r="Y126" s="21"/>
      <c r="Z126" s="47"/>
      <c r="AA126" s="47"/>
      <c r="AB126" s="47"/>
      <c r="AC126" s="47"/>
      <c r="AD126" s="47"/>
      <c r="AE126" s="47"/>
      <c r="AF126" s="21"/>
      <c r="AG126" s="21"/>
      <c r="AH126" s="21"/>
      <c r="AI126" s="47"/>
      <c r="AJ126" s="47"/>
      <c r="AK126" s="47"/>
      <c r="AL126" s="47"/>
      <c r="AM126" s="47"/>
      <c r="AN126" s="47"/>
      <c r="AO126" s="21"/>
      <c r="AP126" s="21"/>
      <c r="AQ126" s="21"/>
      <c r="AR126" s="47"/>
      <c r="AS126" s="47"/>
      <c r="AT126" s="47"/>
      <c r="AU126" s="47"/>
      <c r="AV126" s="47"/>
      <c r="AW126" s="47"/>
      <c r="AX126" s="21"/>
      <c r="AY126" s="21"/>
      <c r="AZ126" s="21"/>
      <c r="BA126" s="47"/>
    </row>
    <row r="127" spans="1:53" s="1" customFormat="1" ht="15" customHeight="1" x14ac:dyDescent="0.2">
      <c r="C127" s="45"/>
      <c r="D127" s="20" t="s">
        <v>44</v>
      </c>
      <c r="F127" s="176">
        <f>-SUM(K111,O111,S111,W111,AE111)</f>
        <v>0</v>
      </c>
      <c r="G127" s="21"/>
      <c r="H127" s="21"/>
      <c r="I127" s="21"/>
      <c r="J127" s="954" t="s">
        <v>288</v>
      </c>
      <c r="K127" s="953"/>
      <c r="L127" s="47"/>
      <c r="M127" s="47"/>
      <c r="N127" s="47"/>
      <c r="O127" s="47"/>
      <c r="P127" s="47"/>
      <c r="Q127" s="74"/>
      <c r="R127" s="47"/>
      <c r="S127" s="47"/>
      <c r="T127" s="47"/>
      <c r="U127" s="47"/>
      <c r="V127" s="47"/>
      <c r="W127" s="21"/>
      <c r="X127" s="21"/>
      <c r="Y127" s="21"/>
      <c r="Z127" s="47"/>
      <c r="AA127" s="47"/>
      <c r="AB127" s="47"/>
      <c r="AC127" s="47"/>
      <c r="AD127" s="47"/>
      <c r="AE127" s="47"/>
      <c r="AF127" s="21"/>
      <c r="AG127" s="21"/>
      <c r="AH127" s="21"/>
      <c r="AI127" s="47"/>
      <c r="AJ127" s="47"/>
      <c r="AK127" s="47"/>
      <c r="AL127" s="47"/>
      <c r="AM127" s="47"/>
      <c r="AN127" s="47"/>
      <c r="AO127" s="21"/>
      <c r="AP127" s="21"/>
      <c r="AQ127" s="21"/>
      <c r="AR127" s="47"/>
      <c r="AS127" s="47"/>
      <c r="AT127" s="47"/>
      <c r="AU127" s="47"/>
      <c r="AV127" s="47"/>
      <c r="AW127" s="47"/>
      <c r="AX127" s="21"/>
      <c r="AY127" s="21"/>
      <c r="AZ127" s="21"/>
      <c r="BA127" s="47"/>
    </row>
    <row r="128" spans="1:53" s="1" customFormat="1" ht="15" customHeight="1" x14ac:dyDescent="0.2">
      <c r="C128" s="45"/>
      <c r="D128" s="20"/>
      <c r="F128" s="176"/>
      <c r="G128" s="21"/>
      <c r="H128" s="21"/>
      <c r="I128" s="21"/>
      <c r="J128" s="955" t="s">
        <v>387</v>
      </c>
      <c r="K128" s="953"/>
      <c r="L128" s="47"/>
      <c r="M128" s="47"/>
      <c r="N128" s="47"/>
      <c r="O128" s="47"/>
      <c r="P128" s="47"/>
      <c r="Q128" s="74"/>
      <c r="R128" s="47"/>
      <c r="S128" s="47"/>
      <c r="T128" s="47"/>
      <c r="U128" s="47"/>
      <c r="V128" s="47"/>
      <c r="W128" s="21"/>
      <c r="X128" s="21"/>
      <c r="Y128" s="21"/>
      <c r="Z128" s="47"/>
      <c r="AA128" s="47"/>
      <c r="AB128" s="47"/>
      <c r="AC128" s="47"/>
      <c r="AD128" s="47"/>
      <c r="AE128" s="47"/>
      <c r="AF128" s="21"/>
      <c r="AG128" s="21"/>
      <c r="AH128" s="21"/>
      <c r="AI128" s="47"/>
      <c r="AJ128" s="47"/>
      <c r="AK128" s="47"/>
      <c r="AL128" s="47"/>
      <c r="AM128" s="47"/>
      <c r="AN128" s="47"/>
      <c r="AO128" s="21"/>
      <c r="AP128" s="21"/>
      <c r="AQ128" s="21"/>
      <c r="AR128" s="47"/>
      <c r="AS128" s="47"/>
      <c r="AT128" s="47"/>
      <c r="AU128" s="47"/>
      <c r="AV128" s="47"/>
      <c r="AW128" s="47"/>
      <c r="AX128" s="21"/>
      <c r="AY128" s="21"/>
      <c r="AZ128" s="21"/>
      <c r="BA128" s="47"/>
    </row>
    <row r="129" spans="1:53" s="1" customFormat="1" ht="15" customHeight="1" x14ac:dyDescent="0.2">
      <c r="C129" s="45"/>
      <c r="D129" s="20" t="s">
        <v>47</v>
      </c>
      <c r="F129" s="177">
        <f>SUM(F125:F128)</f>
        <v>0</v>
      </c>
      <c r="G129" s="21"/>
      <c r="H129" s="21"/>
      <c r="I129" s="21"/>
      <c r="J129" s="955" t="s">
        <v>388</v>
      </c>
      <c r="K129" s="953"/>
      <c r="L129" s="47"/>
      <c r="M129" s="47"/>
      <c r="N129" s="47"/>
      <c r="O129" s="47"/>
      <c r="P129" s="47"/>
      <c r="Q129" s="74"/>
      <c r="R129" s="47"/>
      <c r="S129" s="47"/>
      <c r="T129" s="47"/>
      <c r="U129" s="47"/>
      <c r="V129" s="47"/>
      <c r="W129" s="21"/>
      <c r="X129" s="21"/>
      <c r="Y129" s="21"/>
      <c r="Z129" s="47"/>
      <c r="AA129" s="47"/>
      <c r="AB129" s="47"/>
      <c r="AC129" s="47"/>
      <c r="AD129" s="47"/>
      <c r="AE129" s="47"/>
      <c r="AF129" s="21"/>
      <c r="AG129" s="21"/>
      <c r="AH129" s="21"/>
      <c r="AI129" s="47"/>
      <c r="AJ129" s="47"/>
      <c r="AK129" s="47"/>
      <c r="AL129" s="47"/>
      <c r="AM129" s="47"/>
      <c r="AN129" s="47"/>
      <c r="AO129" s="21"/>
      <c r="AP129" s="21"/>
      <c r="AQ129" s="21"/>
      <c r="AR129" s="47"/>
      <c r="AS129" s="47"/>
      <c r="AT129" s="47"/>
      <c r="AU129" s="47"/>
      <c r="AV129" s="47"/>
      <c r="AW129" s="47"/>
      <c r="AX129" s="21"/>
      <c r="AY129" s="21"/>
      <c r="AZ129" s="21"/>
      <c r="BA129" s="47"/>
    </row>
    <row r="130" spans="1:53" s="1" customFormat="1" ht="15" customHeight="1" x14ac:dyDescent="0.2">
      <c r="C130" s="45"/>
      <c r="D130" s="20" t="s">
        <v>50</v>
      </c>
      <c r="F130" s="176"/>
      <c r="G130" s="21"/>
      <c r="H130" s="21"/>
      <c r="I130" s="21"/>
      <c r="J130" s="954" t="s">
        <v>41</v>
      </c>
      <c r="K130" s="154"/>
      <c r="L130" s="47"/>
      <c r="M130" s="47"/>
      <c r="N130" s="47"/>
      <c r="O130" s="47"/>
      <c r="P130" s="47"/>
      <c r="Q130" s="74"/>
      <c r="R130" s="47"/>
      <c r="S130" s="47"/>
      <c r="T130" s="47"/>
      <c r="U130" s="47"/>
      <c r="V130" s="47"/>
      <c r="W130" s="21"/>
      <c r="X130" s="21"/>
      <c r="Y130" s="21"/>
      <c r="Z130" s="47"/>
      <c r="AA130" s="47"/>
      <c r="AB130" s="47"/>
      <c r="AC130" s="47"/>
      <c r="AD130" s="47"/>
      <c r="AE130" s="47"/>
      <c r="AF130" s="21"/>
      <c r="AG130" s="21"/>
      <c r="AH130" s="21"/>
      <c r="AI130" s="47"/>
      <c r="AJ130" s="47"/>
      <c r="AK130" s="47"/>
      <c r="AL130" s="47"/>
      <c r="AM130" s="47"/>
      <c r="AN130" s="47"/>
      <c r="AO130" s="21"/>
      <c r="AP130" s="21"/>
      <c r="AQ130" s="21"/>
      <c r="AR130" s="47"/>
      <c r="AS130" s="47"/>
      <c r="AT130" s="47"/>
      <c r="AU130" s="47"/>
      <c r="AV130" s="47"/>
      <c r="AW130" s="47"/>
      <c r="AX130" s="21"/>
      <c r="AY130" s="21"/>
      <c r="AZ130" s="21"/>
      <c r="BA130" s="47"/>
    </row>
    <row r="131" spans="1:53" s="1" customFormat="1" ht="15" customHeight="1" x14ac:dyDescent="0.2">
      <c r="C131" s="45"/>
      <c r="D131" s="20"/>
      <c r="F131" s="176"/>
      <c r="G131" s="21"/>
      <c r="H131" s="21"/>
      <c r="I131" s="21"/>
      <c r="J131" s="47"/>
      <c r="K131" s="47"/>
      <c r="L131" s="47"/>
      <c r="M131" s="47"/>
      <c r="N131" s="47"/>
      <c r="O131" s="47"/>
      <c r="P131" s="47"/>
      <c r="Q131" s="74"/>
      <c r="R131" s="47"/>
      <c r="S131" s="47"/>
      <c r="T131" s="47"/>
      <c r="U131" s="47"/>
      <c r="V131" s="47"/>
      <c r="W131" s="21"/>
      <c r="X131" s="21"/>
      <c r="Y131" s="21"/>
      <c r="Z131" s="47"/>
      <c r="AA131" s="47"/>
      <c r="AB131" s="47"/>
      <c r="AC131" s="47"/>
      <c r="AD131" s="47"/>
      <c r="AE131" s="47"/>
      <c r="AF131" s="21"/>
      <c r="AG131" s="21"/>
      <c r="AH131" s="21"/>
      <c r="AI131" s="47"/>
      <c r="AJ131" s="47"/>
      <c r="AK131" s="47"/>
      <c r="AL131" s="47"/>
      <c r="AM131" s="47"/>
      <c r="AN131" s="47"/>
      <c r="AO131" s="21"/>
      <c r="AP131" s="21"/>
      <c r="AQ131" s="21"/>
      <c r="AR131" s="47"/>
      <c r="AS131" s="47"/>
      <c r="AT131" s="47"/>
      <c r="AU131" s="47"/>
      <c r="AV131" s="47"/>
      <c r="AW131" s="47"/>
      <c r="AX131" s="21"/>
      <c r="AY131" s="21"/>
      <c r="AZ131" s="21"/>
      <c r="BA131" s="47"/>
    </row>
    <row r="132" spans="1:53" s="1" customFormat="1" ht="15" customHeight="1" x14ac:dyDescent="0.2">
      <c r="C132" s="45"/>
      <c r="D132" s="20"/>
      <c r="F132" s="176"/>
      <c r="G132" s="21"/>
      <c r="H132" s="21"/>
      <c r="I132" s="21"/>
      <c r="J132" s="47"/>
      <c r="K132" s="47"/>
      <c r="L132" s="47"/>
      <c r="M132" s="47"/>
      <c r="N132" s="47"/>
      <c r="O132" s="47"/>
      <c r="P132" s="47"/>
      <c r="Q132" s="74"/>
      <c r="R132" s="47"/>
      <c r="S132" s="47"/>
      <c r="T132" s="47"/>
      <c r="U132" s="47"/>
      <c r="V132" s="47"/>
      <c r="W132" s="21"/>
      <c r="X132" s="21"/>
      <c r="Y132" s="21"/>
      <c r="Z132" s="47"/>
      <c r="AA132" s="47"/>
      <c r="AB132" s="47"/>
      <c r="AC132" s="47"/>
      <c r="AD132" s="47"/>
      <c r="AE132" s="47"/>
      <c r="AF132" s="21"/>
      <c r="AG132" s="21"/>
      <c r="AH132" s="21"/>
      <c r="AI132" s="47"/>
      <c r="AJ132" s="47"/>
      <c r="AK132" s="47"/>
      <c r="AL132" s="47"/>
      <c r="AM132" s="47"/>
      <c r="AN132" s="47"/>
      <c r="AO132" s="21"/>
      <c r="AP132" s="21"/>
      <c r="AQ132" s="21"/>
      <c r="AR132" s="47"/>
      <c r="AS132" s="47"/>
      <c r="AT132" s="47"/>
      <c r="AU132" s="47"/>
      <c r="AV132" s="47"/>
      <c r="AW132" s="47"/>
      <c r="AX132" s="21"/>
      <c r="AY132" s="21"/>
      <c r="AZ132" s="21"/>
      <c r="BA132" s="47"/>
    </row>
    <row r="133" spans="1:53" s="1" customFormat="1" ht="15" customHeight="1" x14ac:dyDescent="0.2">
      <c r="C133" s="45"/>
      <c r="D133" s="20"/>
      <c r="F133" s="176"/>
      <c r="G133" s="21"/>
      <c r="H133" s="21"/>
      <c r="I133" s="21"/>
      <c r="J133" s="47"/>
      <c r="K133" s="47"/>
      <c r="L133" s="47"/>
      <c r="M133" s="47"/>
      <c r="N133" s="47"/>
      <c r="O133" s="47"/>
      <c r="P133" s="47"/>
      <c r="Q133" s="74"/>
      <c r="R133" s="47"/>
      <c r="S133" s="47"/>
      <c r="T133" s="47"/>
      <c r="U133" s="47"/>
      <c r="V133" s="47"/>
      <c r="W133" s="21"/>
      <c r="X133" s="21"/>
      <c r="Y133" s="21"/>
      <c r="Z133" s="47"/>
      <c r="AA133" s="47"/>
      <c r="AB133" s="47"/>
      <c r="AC133" s="47"/>
      <c r="AD133" s="47"/>
      <c r="AE133" s="47"/>
      <c r="AF133" s="21"/>
      <c r="AG133" s="21"/>
      <c r="AH133" s="21"/>
      <c r="AI133" s="47"/>
      <c r="AJ133" s="47"/>
      <c r="AK133" s="47"/>
      <c r="AL133" s="47"/>
      <c r="AM133" s="47"/>
      <c r="AN133" s="47"/>
      <c r="AO133" s="21"/>
      <c r="AP133" s="21"/>
      <c r="AQ133" s="21"/>
      <c r="AR133" s="47"/>
      <c r="AS133" s="47"/>
      <c r="AT133" s="47"/>
      <c r="AU133" s="47"/>
      <c r="AV133" s="47"/>
      <c r="AW133" s="47"/>
      <c r="AX133" s="21"/>
      <c r="AY133" s="21"/>
      <c r="AZ133" s="21"/>
      <c r="BA133" s="47"/>
    </row>
    <row r="134" spans="1:53" s="1" customFormat="1" ht="15" customHeight="1" x14ac:dyDescent="0.2">
      <c r="A134" s="85"/>
      <c r="B134" s="85"/>
      <c r="C134" s="45"/>
      <c r="D134" s="20" t="s">
        <v>49</v>
      </c>
      <c r="F134" s="176">
        <f>IF(F129&lt;0,0,IF(F129-F131&lt;0,F131-F129,0))</f>
        <v>0</v>
      </c>
      <c r="G134" s="21"/>
      <c r="H134" s="21"/>
      <c r="I134" s="21"/>
      <c r="J134" s="47"/>
      <c r="K134" s="47"/>
      <c r="L134" s="47"/>
      <c r="M134" s="47"/>
      <c r="N134" s="47"/>
      <c r="O134" s="47"/>
      <c r="P134" s="47"/>
      <c r="Q134" s="75"/>
      <c r="R134" s="47"/>
      <c r="S134" s="47"/>
      <c r="T134" s="47"/>
      <c r="U134" s="47"/>
      <c r="V134" s="47"/>
      <c r="W134" s="21"/>
      <c r="X134" s="21"/>
      <c r="Y134" s="21"/>
      <c r="Z134" s="47"/>
      <c r="AA134" s="47"/>
      <c r="AB134" s="47"/>
      <c r="AC134" s="47"/>
      <c r="AD134" s="47"/>
      <c r="AE134" s="47"/>
      <c r="AF134" s="21"/>
      <c r="AG134" s="21"/>
      <c r="AH134" s="21"/>
      <c r="AI134" s="47"/>
      <c r="AJ134" s="47"/>
      <c r="AK134" s="47"/>
      <c r="AL134" s="47"/>
      <c r="AM134" s="47"/>
      <c r="AN134" s="47"/>
      <c r="AO134" s="21"/>
      <c r="AP134" s="21"/>
      <c r="AQ134" s="21"/>
      <c r="AR134" s="47"/>
      <c r="AS134" s="47"/>
      <c r="AT134" s="47"/>
      <c r="AU134" s="47"/>
      <c r="AV134" s="47"/>
      <c r="AW134" s="47"/>
      <c r="AX134" s="21"/>
      <c r="AY134" s="21"/>
      <c r="AZ134" s="21"/>
      <c r="BA134" s="47"/>
    </row>
    <row r="135" spans="1:53" s="1" customFormat="1" ht="15" customHeight="1" x14ac:dyDescent="0.2">
      <c r="C135" s="1236"/>
      <c r="D135" s="4"/>
      <c r="E135" s="4"/>
      <c r="F135" s="178"/>
      <c r="G135" s="21"/>
      <c r="H135" s="21"/>
      <c r="I135" s="21"/>
      <c r="J135" s="47"/>
      <c r="K135" s="47"/>
      <c r="L135" s="47"/>
      <c r="M135" s="47"/>
      <c r="N135" s="47"/>
      <c r="O135" s="47"/>
      <c r="P135" s="47"/>
      <c r="Q135" s="74"/>
      <c r="R135" s="47"/>
      <c r="S135" s="47"/>
      <c r="T135" s="47"/>
      <c r="U135" s="47"/>
      <c r="V135" s="47"/>
      <c r="W135" s="21"/>
      <c r="X135" s="21"/>
      <c r="Y135" s="21"/>
      <c r="Z135" s="47"/>
      <c r="AA135" s="47"/>
      <c r="AB135" s="47"/>
      <c r="AC135" s="47"/>
      <c r="AD135" s="47"/>
      <c r="AE135" s="47"/>
      <c r="AF135" s="21"/>
      <c r="AG135" s="21"/>
      <c r="AH135" s="21"/>
      <c r="AI135" s="47"/>
      <c r="AJ135" s="47"/>
      <c r="AK135" s="47"/>
      <c r="AL135" s="47"/>
      <c r="AM135" s="47"/>
      <c r="AN135" s="47"/>
      <c r="AO135" s="21"/>
      <c r="AP135" s="21"/>
      <c r="AQ135" s="21"/>
      <c r="AR135" s="47"/>
      <c r="AS135" s="47"/>
      <c r="AT135" s="47"/>
      <c r="AU135" s="47"/>
      <c r="AV135" s="47"/>
      <c r="AW135" s="47"/>
      <c r="AX135" s="21"/>
      <c r="AY135" s="21"/>
      <c r="AZ135" s="21"/>
      <c r="BA135" s="47"/>
    </row>
    <row r="136" spans="1:53" s="1" customFormat="1" ht="15" customHeight="1" x14ac:dyDescent="0.2">
      <c r="C136" s="1236"/>
      <c r="D136" s="4"/>
      <c r="E136" s="4"/>
      <c r="F136" s="178"/>
      <c r="G136" s="21"/>
      <c r="H136" s="21"/>
      <c r="I136" s="21"/>
      <c r="J136" s="47"/>
      <c r="K136" s="47"/>
      <c r="L136" s="47"/>
      <c r="M136" s="47"/>
      <c r="N136" s="47"/>
      <c r="O136" s="47"/>
      <c r="P136" s="47"/>
      <c r="Q136" s="74"/>
      <c r="R136" s="47"/>
      <c r="S136" s="47"/>
      <c r="T136" s="47"/>
      <c r="U136" s="47"/>
      <c r="V136" s="47"/>
      <c r="W136" s="21"/>
      <c r="X136" s="21"/>
      <c r="Y136" s="21"/>
      <c r="Z136" s="47"/>
      <c r="AA136" s="47"/>
      <c r="AB136" s="47"/>
      <c r="AC136" s="47"/>
      <c r="AD136" s="47"/>
      <c r="AE136" s="47"/>
      <c r="AF136" s="21"/>
      <c r="AG136" s="21"/>
      <c r="AH136" s="21"/>
      <c r="AI136" s="47"/>
      <c r="AJ136" s="47"/>
      <c r="AK136" s="47"/>
      <c r="AL136" s="47"/>
      <c r="AM136" s="47"/>
      <c r="AN136" s="47"/>
      <c r="AO136" s="21"/>
      <c r="AP136" s="21"/>
      <c r="AQ136" s="21"/>
      <c r="AR136" s="47"/>
      <c r="AS136" s="47"/>
      <c r="AT136" s="47"/>
      <c r="AU136" s="47"/>
      <c r="AV136" s="47"/>
      <c r="AW136" s="47"/>
      <c r="AX136" s="21"/>
      <c r="AY136" s="21"/>
      <c r="AZ136" s="21"/>
      <c r="BA136" s="47"/>
    </row>
    <row r="137" spans="1:53" s="1" customFormat="1" ht="15" customHeight="1" x14ac:dyDescent="0.2">
      <c r="C137" s="1237" t="s">
        <v>34</v>
      </c>
      <c r="D137" s="4"/>
      <c r="E137" s="4"/>
      <c r="F137" s="178"/>
      <c r="G137" s="21"/>
      <c r="H137" s="21"/>
      <c r="I137" s="21"/>
      <c r="J137" s="47"/>
      <c r="K137" s="47"/>
      <c r="L137" s="47"/>
      <c r="M137" s="47"/>
      <c r="N137" s="47"/>
      <c r="O137" s="47"/>
      <c r="P137" s="47"/>
      <c r="Q137" s="75"/>
      <c r="R137" s="47"/>
      <c r="S137" s="47"/>
      <c r="T137" s="47"/>
      <c r="U137" s="47"/>
      <c r="V137" s="47"/>
      <c r="W137" s="21"/>
      <c r="X137" s="21"/>
      <c r="Y137" s="21"/>
      <c r="Z137" s="47"/>
      <c r="AA137" s="47"/>
      <c r="AB137" s="47"/>
      <c r="AC137" s="47"/>
      <c r="AD137" s="47"/>
      <c r="AE137" s="47"/>
      <c r="AF137" s="21"/>
      <c r="AG137" s="21"/>
      <c r="AH137" s="21"/>
      <c r="AI137" s="47"/>
      <c r="AJ137" s="47"/>
      <c r="AK137" s="47"/>
      <c r="AL137" s="47"/>
      <c r="AM137" s="47"/>
      <c r="AN137" s="47"/>
      <c r="AO137" s="21"/>
      <c r="AP137" s="21"/>
      <c r="AQ137" s="21"/>
      <c r="AR137" s="47"/>
      <c r="AS137" s="47"/>
      <c r="AT137" s="47"/>
      <c r="AU137" s="47"/>
      <c r="AV137" s="47"/>
      <c r="AW137" s="47"/>
      <c r="AX137" s="21"/>
      <c r="AY137" s="21"/>
      <c r="AZ137" s="21"/>
      <c r="BA137" s="47"/>
    </row>
    <row r="138" spans="1:53" s="1" customFormat="1" ht="15" customHeight="1" x14ac:dyDescent="0.2">
      <c r="C138" s="1238"/>
      <c r="D138" s="81"/>
      <c r="E138" s="81"/>
      <c r="F138" s="82"/>
      <c r="G138" s="82"/>
      <c r="H138" s="82"/>
      <c r="I138" s="82"/>
      <c r="J138" s="83"/>
      <c r="K138" s="83"/>
      <c r="L138" s="83"/>
      <c r="M138" s="83"/>
      <c r="N138" s="83"/>
      <c r="O138" s="80"/>
      <c r="P138" s="47"/>
      <c r="Q138" s="74"/>
      <c r="R138" s="47"/>
      <c r="S138" s="47"/>
      <c r="T138" s="47"/>
      <c r="U138" s="47"/>
      <c r="V138" s="47"/>
      <c r="W138" s="21"/>
      <c r="X138" s="21"/>
      <c r="Y138" s="21"/>
      <c r="Z138" s="47"/>
      <c r="AA138" s="47"/>
      <c r="AB138" s="47"/>
      <c r="AC138" s="47"/>
      <c r="AD138" s="47"/>
      <c r="AE138" s="47"/>
      <c r="AF138" s="21"/>
      <c r="AG138" s="21"/>
      <c r="AH138" s="21"/>
      <c r="AI138" s="47"/>
      <c r="AJ138" s="47"/>
      <c r="AK138" s="47"/>
      <c r="AL138" s="47"/>
      <c r="AM138" s="47"/>
      <c r="AN138" s="47"/>
      <c r="AO138" s="21"/>
      <c r="AP138" s="21"/>
      <c r="AQ138" s="21"/>
      <c r="AR138" s="47"/>
      <c r="AS138" s="47"/>
      <c r="AT138" s="47"/>
      <c r="AU138" s="47"/>
      <c r="AV138" s="47"/>
      <c r="AW138" s="47"/>
      <c r="AX138" s="21"/>
      <c r="AY138" s="21"/>
      <c r="AZ138" s="21"/>
      <c r="BA138" s="47"/>
    </row>
    <row r="139" spans="1:53" s="1" customFormat="1" ht="15" customHeight="1" x14ac:dyDescent="0.2">
      <c r="C139" s="1239" t="s">
        <v>29</v>
      </c>
      <c r="D139" s="81"/>
      <c r="E139" s="81"/>
      <c r="F139" s="82"/>
      <c r="G139" s="82"/>
      <c r="H139" s="82"/>
      <c r="I139" s="82"/>
      <c r="J139" s="83"/>
      <c r="K139" s="83"/>
      <c r="L139" s="83"/>
      <c r="M139" s="83"/>
      <c r="N139" s="83"/>
      <c r="O139" s="80"/>
      <c r="P139" s="47"/>
      <c r="Q139" s="74"/>
      <c r="R139" s="47"/>
      <c r="S139" s="47"/>
      <c r="T139" s="47"/>
      <c r="U139" s="47"/>
      <c r="V139" s="47"/>
      <c r="W139" s="21"/>
      <c r="X139" s="21"/>
      <c r="Y139" s="21"/>
      <c r="Z139" s="47"/>
      <c r="AA139" s="47"/>
      <c r="AB139" s="47"/>
      <c r="AC139" s="47"/>
      <c r="AD139" s="47"/>
      <c r="AE139" s="47"/>
      <c r="AF139" s="21"/>
      <c r="AG139" s="21"/>
      <c r="AH139" s="21"/>
      <c r="AI139" s="47"/>
      <c r="AJ139" s="47"/>
      <c r="AK139" s="47"/>
      <c r="AL139" s="47"/>
      <c r="AM139" s="47"/>
      <c r="AN139" s="47"/>
      <c r="AO139" s="21"/>
      <c r="AP139" s="21"/>
      <c r="AQ139" s="21"/>
      <c r="AR139" s="47"/>
      <c r="AS139" s="47"/>
      <c r="AT139" s="47"/>
      <c r="AU139" s="47"/>
      <c r="AV139" s="47"/>
      <c r="AW139" s="47"/>
      <c r="AX139" s="21"/>
      <c r="AY139" s="21"/>
      <c r="AZ139" s="21"/>
      <c r="BA139" s="47"/>
    </row>
    <row r="140" spans="1:53" s="1" customFormat="1" ht="15" customHeight="1" x14ac:dyDescent="0.2">
      <c r="C140" s="1240" t="s">
        <v>30</v>
      </c>
      <c r="D140" s="81"/>
      <c r="E140" s="81"/>
      <c r="F140" s="82"/>
      <c r="G140" s="82"/>
      <c r="H140" s="82"/>
      <c r="I140" s="82"/>
      <c r="J140" s="83"/>
      <c r="K140" s="83"/>
      <c r="L140" s="83"/>
      <c r="M140" s="83"/>
      <c r="N140" s="83"/>
      <c r="O140" s="80"/>
      <c r="P140" s="47"/>
      <c r="Q140" s="75"/>
      <c r="R140" s="47"/>
      <c r="S140" s="47"/>
      <c r="T140" s="47"/>
      <c r="U140" s="47"/>
      <c r="V140" s="47"/>
      <c r="W140" s="21"/>
      <c r="X140" s="21"/>
      <c r="Y140" s="21"/>
      <c r="Z140" s="47"/>
      <c r="AA140" s="47"/>
      <c r="AB140" s="47"/>
      <c r="AC140" s="47"/>
      <c r="AD140" s="47"/>
      <c r="AE140" s="47"/>
      <c r="AF140" s="21"/>
      <c r="AG140" s="21"/>
      <c r="AH140" s="21"/>
      <c r="AI140" s="47"/>
      <c r="AJ140" s="47"/>
      <c r="AK140" s="47"/>
      <c r="AL140" s="47"/>
      <c r="AM140" s="47"/>
      <c r="AN140" s="47"/>
      <c r="AO140" s="21"/>
      <c r="AP140" s="21"/>
      <c r="AQ140" s="21"/>
      <c r="AR140" s="47"/>
      <c r="AS140" s="47"/>
      <c r="AT140" s="47"/>
      <c r="AU140" s="47"/>
      <c r="AV140" s="47"/>
      <c r="AW140" s="47"/>
      <c r="AX140" s="21"/>
      <c r="AY140" s="21"/>
      <c r="AZ140" s="21"/>
      <c r="BA140" s="47"/>
    </row>
    <row r="141" spans="1:53" s="1" customFormat="1" ht="15" customHeight="1" x14ac:dyDescent="0.2">
      <c r="C141" s="1240" t="s">
        <v>31</v>
      </c>
      <c r="D141" s="81"/>
      <c r="E141" s="81"/>
      <c r="F141" s="82"/>
      <c r="G141" s="82"/>
      <c r="H141" s="82"/>
      <c r="I141" s="82"/>
      <c r="J141" s="83"/>
      <c r="K141" s="83"/>
      <c r="L141" s="83"/>
      <c r="M141" s="83"/>
      <c r="N141" s="83"/>
      <c r="O141" s="80"/>
      <c r="P141" s="47"/>
      <c r="Q141" s="74"/>
      <c r="R141" s="47"/>
      <c r="S141" s="47"/>
      <c r="T141" s="47"/>
      <c r="U141" s="47"/>
      <c r="V141" s="47"/>
      <c r="W141" s="21"/>
      <c r="X141" s="21"/>
      <c r="Y141" s="21"/>
      <c r="Z141" s="47"/>
      <c r="AA141" s="47"/>
      <c r="AB141" s="47"/>
      <c r="AC141" s="47"/>
      <c r="AD141" s="47"/>
      <c r="AE141" s="47"/>
      <c r="AF141" s="21"/>
      <c r="AG141" s="21"/>
      <c r="AH141" s="21"/>
      <c r="AI141" s="47"/>
      <c r="AJ141" s="47"/>
      <c r="AK141" s="47"/>
      <c r="AL141" s="47"/>
      <c r="AM141" s="47"/>
      <c r="AN141" s="47"/>
      <c r="AO141" s="21"/>
      <c r="AP141" s="21"/>
      <c r="AQ141" s="21"/>
      <c r="AR141" s="47"/>
      <c r="AS141" s="47"/>
      <c r="AT141" s="47"/>
      <c r="AU141" s="47"/>
      <c r="AV141" s="47"/>
      <c r="AW141" s="47"/>
      <c r="AX141" s="21"/>
      <c r="AY141" s="21"/>
      <c r="AZ141" s="21"/>
      <c r="BA141" s="47"/>
    </row>
    <row r="142" spans="1:53" s="1" customFormat="1" ht="15" customHeight="1" x14ac:dyDescent="0.2">
      <c r="C142" s="1240" t="s">
        <v>32</v>
      </c>
      <c r="D142" s="81"/>
      <c r="E142" s="81"/>
      <c r="F142" s="82"/>
      <c r="G142" s="82"/>
      <c r="H142" s="82"/>
      <c r="I142" s="82"/>
      <c r="J142" s="83"/>
      <c r="K142" s="83"/>
      <c r="L142" s="83"/>
      <c r="M142" s="83"/>
      <c r="N142" s="83"/>
      <c r="O142" s="80"/>
      <c r="P142" s="47"/>
      <c r="Q142" s="75"/>
      <c r="R142" s="47"/>
      <c r="S142" s="47"/>
      <c r="T142" s="47"/>
      <c r="U142" s="47"/>
      <c r="V142" s="47"/>
      <c r="W142" s="21"/>
      <c r="X142" s="21"/>
      <c r="Y142" s="21"/>
      <c r="Z142" s="47"/>
      <c r="AA142" s="47"/>
      <c r="AB142" s="47"/>
      <c r="AC142" s="47"/>
      <c r="AD142" s="47"/>
      <c r="AE142" s="47"/>
      <c r="AF142" s="21"/>
      <c r="AG142" s="21"/>
      <c r="AH142" s="21"/>
      <c r="AI142" s="47"/>
      <c r="AJ142" s="47"/>
      <c r="AK142" s="47"/>
      <c r="AL142" s="47"/>
      <c r="AM142" s="47"/>
      <c r="AN142" s="47"/>
      <c r="AO142" s="21"/>
      <c r="AP142" s="21"/>
      <c r="AQ142" s="21"/>
      <c r="AR142" s="47"/>
      <c r="AS142" s="47"/>
      <c r="AT142" s="47"/>
      <c r="AU142" s="47"/>
      <c r="AV142" s="47"/>
      <c r="AW142" s="47"/>
      <c r="AX142" s="21"/>
      <c r="AY142" s="21"/>
      <c r="AZ142" s="21"/>
      <c r="BA142" s="47"/>
    </row>
    <row r="143" spans="1:53" s="1" customFormat="1" ht="15" customHeight="1" x14ac:dyDescent="0.2">
      <c r="C143" s="1240" t="s">
        <v>33</v>
      </c>
      <c r="D143" s="81"/>
      <c r="E143" s="81"/>
      <c r="F143" s="82"/>
      <c r="G143" s="82"/>
      <c r="H143" s="82"/>
      <c r="I143" s="82"/>
      <c r="J143" s="83"/>
      <c r="K143" s="83"/>
      <c r="L143" s="83"/>
      <c r="M143" s="83"/>
      <c r="N143" s="83"/>
      <c r="O143" s="80"/>
      <c r="P143" s="47"/>
      <c r="Q143" s="74"/>
      <c r="R143" s="47"/>
      <c r="S143" s="47"/>
      <c r="T143" s="47"/>
      <c r="U143" s="47"/>
      <c r="V143" s="47"/>
      <c r="W143" s="21"/>
      <c r="X143" s="21"/>
      <c r="Y143" s="21"/>
      <c r="Z143" s="47"/>
      <c r="AA143" s="47"/>
      <c r="AB143" s="47"/>
      <c r="AC143" s="47"/>
      <c r="AD143" s="47"/>
      <c r="AE143" s="47"/>
      <c r="AF143" s="21"/>
      <c r="AG143" s="21"/>
      <c r="AH143" s="21"/>
      <c r="AI143" s="47"/>
      <c r="AJ143" s="47"/>
      <c r="AK143" s="47"/>
      <c r="AL143" s="47"/>
      <c r="AM143" s="47"/>
      <c r="AN143" s="47"/>
      <c r="AO143" s="21"/>
      <c r="AP143" s="21"/>
      <c r="AQ143" s="21"/>
      <c r="AR143" s="47"/>
      <c r="AS143" s="47"/>
      <c r="AT143" s="47"/>
      <c r="AU143" s="47"/>
      <c r="AV143" s="47"/>
      <c r="AW143" s="47"/>
      <c r="AX143" s="21"/>
      <c r="AY143" s="21"/>
      <c r="AZ143" s="21"/>
      <c r="BA143" s="47"/>
    </row>
    <row r="144" spans="1:53" s="1" customFormat="1" ht="15" customHeight="1" x14ac:dyDescent="0.2">
      <c r="C144" s="1241"/>
      <c r="D144" s="52"/>
      <c r="E144" s="52"/>
      <c r="F144" s="53"/>
      <c r="G144" s="53"/>
      <c r="H144" s="53"/>
      <c r="I144" s="53"/>
      <c r="J144" s="54"/>
      <c r="K144" s="54"/>
      <c r="L144" s="54"/>
      <c r="M144" s="54"/>
      <c r="N144" s="54"/>
      <c r="O144" s="47"/>
      <c r="P144" s="47"/>
      <c r="Q144" s="57"/>
      <c r="R144" s="47"/>
      <c r="S144" s="47"/>
      <c r="T144" s="47"/>
      <c r="U144" s="47"/>
      <c r="V144" s="47"/>
      <c r="W144" s="21"/>
      <c r="X144" s="21"/>
      <c r="Y144" s="21"/>
      <c r="Z144" s="47"/>
      <c r="AA144" s="47"/>
      <c r="AB144" s="47"/>
      <c r="AC144" s="47"/>
      <c r="AD144" s="47"/>
      <c r="AE144" s="47"/>
      <c r="AF144" s="21"/>
      <c r="AG144" s="21"/>
      <c r="AH144" s="21"/>
      <c r="AI144" s="47"/>
      <c r="AJ144" s="47"/>
      <c r="AK144" s="47"/>
      <c r="AL144" s="47"/>
      <c r="AM144" s="47"/>
      <c r="AN144" s="47"/>
      <c r="AO144" s="21"/>
      <c r="AP144" s="21"/>
      <c r="AQ144" s="21"/>
      <c r="AR144" s="47"/>
      <c r="AS144" s="47"/>
      <c r="AT144" s="47"/>
      <c r="AU144" s="47"/>
      <c r="AV144" s="47"/>
      <c r="AW144" s="47"/>
      <c r="AX144" s="21"/>
      <c r="AY144" s="21"/>
      <c r="AZ144" s="21"/>
      <c r="BA144" s="47"/>
    </row>
    <row r="145" spans="1:53" s="1" customFormat="1" ht="15" customHeight="1" thickBot="1" x14ac:dyDescent="0.25">
      <c r="C145" s="155"/>
      <c r="D145" s="87"/>
      <c r="E145" s="155"/>
      <c r="F145" s="155"/>
      <c r="G145" s="155"/>
      <c r="H145" s="323"/>
      <c r="I145" s="323"/>
      <c r="J145" s="54"/>
      <c r="K145" s="54"/>
      <c r="L145" s="54"/>
      <c r="M145" s="54"/>
      <c r="N145" s="54"/>
      <c r="O145" s="47"/>
      <c r="P145" s="47"/>
      <c r="Q145" s="57"/>
      <c r="R145" s="47"/>
      <c r="S145" s="47"/>
      <c r="T145" s="47"/>
      <c r="U145" s="47"/>
      <c r="V145" s="47"/>
      <c r="W145" s="21"/>
      <c r="X145" s="21"/>
      <c r="Y145" s="21"/>
      <c r="Z145" s="47"/>
      <c r="AA145" s="47"/>
      <c r="AB145" s="47"/>
      <c r="AC145" s="47"/>
      <c r="AD145" s="47"/>
      <c r="AE145" s="47"/>
      <c r="AF145" s="21"/>
      <c r="AG145" s="21"/>
      <c r="AH145" s="21"/>
      <c r="AI145" s="47"/>
      <c r="AJ145" s="47"/>
      <c r="AK145" s="47"/>
      <c r="AL145" s="47"/>
      <c r="AM145" s="47"/>
      <c r="AN145" s="47"/>
      <c r="AO145" s="21"/>
      <c r="AP145" s="21"/>
      <c r="AQ145" s="21"/>
      <c r="AR145" s="47"/>
      <c r="AS145" s="47"/>
      <c r="AT145" s="47"/>
      <c r="AU145" s="47"/>
      <c r="AV145" s="47"/>
      <c r="AW145" s="47"/>
      <c r="AX145" s="21"/>
      <c r="AY145" s="21"/>
      <c r="AZ145" s="21"/>
      <c r="BA145" s="47"/>
    </row>
    <row r="146" spans="1:53" s="1" customFormat="1" ht="15" customHeight="1" x14ac:dyDescent="0.2">
      <c r="C146" s="87" t="s">
        <v>35</v>
      </c>
      <c r="D146" s="87"/>
      <c r="E146" s="1566" t="s">
        <v>36</v>
      </c>
      <c r="F146" s="1567"/>
      <c r="G146" s="1567"/>
      <c r="H146" s="280"/>
      <c r="I146" s="280"/>
      <c r="J146" s="54"/>
      <c r="K146" s="54"/>
      <c r="L146" s="54"/>
      <c r="M146" s="54"/>
      <c r="N146" s="54"/>
      <c r="O146" s="47"/>
      <c r="P146" s="47"/>
      <c r="Q146" s="57"/>
      <c r="R146" s="47"/>
      <c r="S146" s="47"/>
      <c r="T146" s="47"/>
      <c r="U146" s="47"/>
      <c r="V146" s="47"/>
      <c r="W146" s="21"/>
      <c r="X146" s="21"/>
      <c r="Y146" s="21"/>
      <c r="Z146" s="47"/>
      <c r="AA146" s="47"/>
      <c r="AB146" s="47"/>
      <c r="AC146" s="47"/>
      <c r="AD146" s="47"/>
      <c r="AE146" s="47"/>
      <c r="AF146" s="21"/>
      <c r="AG146" s="21"/>
      <c r="AH146" s="21"/>
      <c r="AI146" s="47"/>
      <c r="AJ146" s="47"/>
      <c r="AK146" s="47"/>
      <c r="AL146" s="47"/>
      <c r="AM146" s="47"/>
      <c r="AN146" s="47"/>
      <c r="AO146" s="21"/>
      <c r="AP146" s="21"/>
      <c r="AQ146" s="21"/>
      <c r="AR146" s="47"/>
      <c r="AS146" s="47"/>
      <c r="AT146" s="47"/>
      <c r="AU146" s="47"/>
      <c r="AV146" s="47"/>
      <c r="AW146" s="47"/>
      <c r="AX146" s="21"/>
      <c r="AY146" s="21"/>
      <c r="AZ146" s="21"/>
      <c r="BA146" s="47"/>
    </row>
    <row r="147" spans="1:53" s="1" customFormat="1" ht="15" customHeight="1" thickBot="1" x14ac:dyDescent="0.25">
      <c r="C147" s="86"/>
      <c r="D147" s="87"/>
      <c r="E147" s="86"/>
      <c r="F147" s="86"/>
      <c r="G147" s="86"/>
      <c r="H147" s="324"/>
      <c r="I147" s="324"/>
      <c r="J147" s="54"/>
      <c r="K147" s="54"/>
      <c r="L147" s="54"/>
      <c r="M147" s="54"/>
      <c r="N147" s="54"/>
      <c r="O147" s="47"/>
      <c r="P147" s="47"/>
      <c r="Q147" s="57"/>
      <c r="R147" s="47"/>
      <c r="S147" s="47"/>
      <c r="T147" s="47"/>
      <c r="U147" s="47"/>
      <c r="V147" s="47"/>
      <c r="W147" s="21"/>
      <c r="X147" s="21"/>
      <c r="Y147" s="21"/>
      <c r="Z147" s="47"/>
      <c r="AA147" s="47"/>
      <c r="AB147" s="47"/>
      <c r="AC147" s="47"/>
      <c r="AD147" s="47"/>
      <c r="AE147" s="47"/>
      <c r="AF147" s="21"/>
      <c r="AG147" s="21"/>
      <c r="AH147" s="21"/>
      <c r="AI147" s="47"/>
      <c r="AJ147" s="47"/>
      <c r="AK147" s="47"/>
      <c r="AL147" s="47"/>
      <c r="AM147" s="47"/>
      <c r="AN147" s="47"/>
      <c r="AO147" s="21"/>
      <c r="AP147" s="21"/>
      <c r="AQ147" s="21"/>
      <c r="AR147" s="47"/>
      <c r="AS147" s="47"/>
      <c r="AT147" s="47"/>
      <c r="AU147" s="47"/>
      <c r="AV147" s="47"/>
      <c r="AW147" s="47"/>
      <c r="AX147" s="21"/>
      <c r="AY147" s="21"/>
      <c r="AZ147" s="21"/>
      <c r="BA147" s="47"/>
    </row>
    <row r="148" spans="1:53" s="51" customFormat="1" ht="15" customHeight="1" x14ac:dyDescent="0.2">
      <c r="C148" s="87" t="s">
        <v>37</v>
      </c>
      <c r="D148" s="87"/>
      <c r="E148" s="87" t="s">
        <v>38</v>
      </c>
      <c r="F148" s="53"/>
      <c r="G148" s="53"/>
      <c r="H148" s="53"/>
      <c r="I148" s="53"/>
      <c r="J148" s="54"/>
      <c r="K148" s="54"/>
      <c r="L148" s="54"/>
      <c r="M148" s="54"/>
      <c r="N148" s="54"/>
      <c r="O148" s="54"/>
      <c r="P148" s="54"/>
      <c r="Q148" s="57"/>
      <c r="R148" s="54"/>
      <c r="S148" s="54"/>
      <c r="T148" s="54"/>
      <c r="U148" s="54"/>
      <c r="V148" s="54"/>
      <c r="W148" s="53"/>
      <c r="X148" s="53"/>
      <c r="Y148" s="53"/>
      <c r="Z148" s="54"/>
      <c r="AA148" s="54"/>
      <c r="AB148" s="54"/>
      <c r="AC148" s="54"/>
      <c r="AD148" s="54"/>
      <c r="AE148" s="54"/>
      <c r="AF148" s="53"/>
      <c r="AG148" s="53"/>
      <c r="AH148" s="53"/>
      <c r="AI148" s="54"/>
      <c r="AJ148" s="54"/>
      <c r="AK148" s="54"/>
      <c r="AL148" s="54"/>
      <c r="AM148" s="54"/>
      <c r="AN148" s="54"/>
      <c r="AO148" s="53"/>
      <c r="AP148" s="53"/>
      <c r="AQ148" s="53"/>
      <c r="AR148" s="54"/>
      <c r="AS148" s="54"/>
      <c r="AT148" s="54"/>
      <c r="AU148" s="54"/>
      <c r="AV148" s="54"/>
      <c r="AW148" s="54"/>
      <c r="AX148" s="53"/>
      <c r="AY148" s="53"/>
      <c r="AZ148" s="53"/>
      <c r="BA148" s="54"/>
    </row>
    <row r="149" spans="1:53" hidden="1" x14ac:dyDescent="0.2">
      <c r="C149" s="45"/>
      <c r="D149" s="1"/>
      <c r="E149" s="1"/>
      <c r="F149" s="1"/>
      <c r="G149" s="1"/>
      <c r="H149" s="1"/>
      <c r="I149" s="53"/>
      <c r="J149" s="54"/>
      <c r="K149" s="2"/>
      <c r="L149" s="2"/>
      <c r="M149" s="2"/>
      <c r="N149" s="2"/>
      <c r="O149" s="2"/>
      <c r="P149" s="2"/>
      <c r="Q149" s="57"/>
      <c r="R149" s="2"/>
      <c r="S149" s="2"/>
      <c r="T149" s="13" t="s">
        <v>50</v>
      </c>
      <c r="U149" s="13"/>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row>
    <row r="150" spans="1:53" ht="12.75" hidden="1" customHeight="1" x14ac:dyDescent="0.2">
      <c r="A150" s="54"/>
      <c r="B150" s="54"/>
      <c r="C150" s="17"/>
      <c r="D150" s="54"/>
      <c r="E150" s="54"/>
      <c r="F150" s="54"/>
      <c r="G150" s="54"/>
      <c r="H150" s="54"/>
      <c r="I150" s="54"/>
      <c r="J150" s="54"/>
      <c r="K150" s="2"/>
      <c r="N150" s="2"/>
      <c r="O150" s="2"/>
      <c r="P150" s="2"/>
      <c r="Q150" s="57"/>
      <c r="R150" s="2"/>
      <c r="S150" s="2"/>
      <c r="T150" s="13"/>
      <c r="U150" s="13"/>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row>
    <row r="151" spans="1:53" hidden="1" x14ac:dyDescent="0.2">
      <c r="A151" s="54"/>
      <c r="B151" s="54"/>
      <c r="C151" s="17"/>
      <c r="D151" s="54"/>
      <c r="E151" s="54"/>
      <c r="F151" s="54"/>
      <c r="G151" s="54"/>
      <c r="H151" s="54"/>
      <c r="I151" s="54"/>
      <c r="J151" s="54"/>
      <c r="K151" s="2"/>
      <c r="L151" s="2"/>
      <c r="M151" s="2"/>
      <c r="N151" s="2"/>
      <c r="O151" s="2"/>
      <c r="P151" s="2"/>
      <c r="Q151" s="57"/>
      <c r="R151" s="2"/>
      <c r="S151" s="2"/>
      <c r="T151" s="13"/>
      <c r="U151" s="13"/>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row>
    <row r="152" spans="1:53" hidden="1" x14ac:dyDescent="0.2">
      <c r="A152" s="54"/>
      <c r="B152" s="54"/>
      <c r="C152" s="17"/>
      <c r="D152" s="54"/>
      <c r="E152" s="54"/>
      <c r="F152" s="54"/>
      <c r="G152" s="54"/>
      <c r="H152" s="54"/>
      <c r="I152" s="54"/>
      <c r="J152" s="54"/>
      <c r="K152" s="2"/>
      <c r="L152" s="2"/>
      <c r="M152" s="2"/>
      <c r="N152" s="2"/>
      <c r="O152" s="2"/>
      <c r="P152" s="2"/>
      <c r="Q152" s="57"/>
      <c r="R152" s="2"/>
      <c r="S152" s="2"/>
      <c r="T152" s="13"/>
      <c r="U152" s="13"/>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row>
    <row r="153" spans="1:53" hidden="1" x14ac:dyDescent="0.2">
      <c r="A153" s="54"/>
      <c r="B153" s="54"/>
      <c r="C153" s="17"/>
      <c r="D153" s="54"/>
      <c r="E153" s="54"/>
      <c r="F153" s="54"/>
      <c r="G153" s="54"/>
      <c r="H153" s="54"/>
      <c r="I153" s="54"/>
      <c r="J153" s="54"/>
      <c r="K153" s="2"/>
      <c r="L153" s="2"/>
      <c r="M153" s="2"/>
      <c r="N153" s="2"/>
      <c r="O153" s="2"/>
      <c r="P153" s="2"/>
      <c r="Q153" s="57"/>
      <c r="R153" s="2"/>
      <c r="S153" s="2"/>
      <c r="T153" s="1"/>
      <c r="U153" s="13"/>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row>
    <row r="154" spans="1:53" hidden="1" x14ac:dyDescent="0.2">
      <c r="A154" s="54"/>
      <c r="B154" s="54"/>
      <c r="C154" s="17"/>
      <c r="D154" s="54"/>
      <c r="E154" s="54"/>
      <c r="F154" s="54"/>
      <c r="G154" s="54"/>
      <c r="H154" s="54"/>
      <c r="I154" s="54"/>
      <c r="J154" s="54"/>
      <c r="K154" s="2"/>
      <c r="L154" s="2"/>
      <c r="M154" s="2"/>
      <c r="N154" s="2"/>
      <c r="O154" s="2"/>
      <c r="P154" s="2"/>
      <c r="Q154" s="57"/>
      <c r="R154" s="2"/>
      <c r="S154" s="2"/>
      <c r="T154" s="19"/>
      <c r="U154" s="13"/>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row>
    <row r="155" spans="1:53" hidden="1" x14ac:dyDescent="0.2">
      <c r="A155" s="54"/>
      <c r="B155" s="54"/>
      <c r="C155" s="17"/>
      <c r="D155" s="54"/>
      <c r="E155" s="54"/>
      <c r="F155" s="54"/>
      <c r="G155" s="54"/>
      <c r="H155" s="54"/>
      <c r="I155" s="54"/>
      <c r="J155" s="54"/>
      <c r="K155" s="2"/>
      <c r="L155" s="2"/>
      <c r="M155" s="2"/>
      <c r="N155" s="2"/>
      <c r="O155" s="2"/>
      <c r="P155" s="2"/>
      <c r="Q155" s="57"/>
      <c r="R155" s="2"/>
      <c r="S155" s="2"/>
      <c r="T155" s="4"/>
      <c r="U155" s="13"/>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row>
    <row r="156" spans="1:53" hidden="1" x14ac:dyDescent="0.2">
      <c r="A156" s="54"/>
      <c r="B156" s="54"/>
      <c r="C156" s="17"/>
      <c r="D156" s="54"/>
      <c r="E156" s="54"/>
      <c r="F156" s="54"/>
      <c r="G156" s="54"/>
      <c r="H156" s="54"/>
      <c r="I156" s="54"/>
      <c r="J156" s="54"/>
      <c r="K156" s="2"/>
      <c r="L156" s="2"/>
      <c r="M156" s="2"/>
      <c r="N156" s="2"/>
      <c r="O156" s="2"/>
      <c r="P156" s="2"/>
      <c r="Q156" s="57"/>
      <c r="R156" s="2"/>
      <c r="S156" s="2"/>
      <c r="T156" s="4"/>
      <c r="U156" s="13"/>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row>
    <row r="157" spans="1:53" hidden="1" x14ac:dyDescent="0.2">
      <c r="A157" s="54"/>
      <c r="B157" s="54"/>
      <c r="C157" s="17"/>
      <c r="D157" s="54"/>
      <c r="E157" s="54"/>
      <c r="F157" s="54"/>
      <c r="G157" s="54"/>
      <c r="H157" s="54"/>
      <c r="I157" s="54"/>
      <c r="J157" s="54"/>
      <c r="K157" s="2"/>
      <c r="L157" s="2"/>
      <c r="M157" s="2"/>
      <c r="N157" s="2"/>
      <c r="O157" s="2"/>
      <c r="P157" s="2"/>
      <c r="Q157" s="57"/>
      <c r="R157" s="2"/>
      <c r="S157" s="2"/>
      <c r="T157" s="19"/>
      <c r="U157" s="13"/>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row>
    <row r="158" spans="1:53" hidden="1" x14ac:dyDescent="0.2">
      <c r="A158" s="54"/>
      <c r="B158" s="54"/>
      <c r="C158" s="17"/>
      <c r="D158" s="54"/>
      <c r="E158" s="54"/>
      <c r="F158" s="54"/>
      <c r="G158" s="54"/>
      <c r="H158" s="54"/>
      <c r="I158" s="54"/>
      <c r="J158" s="54"/>
      <c r="K158" s="2"/>
      <c r="L158" s="2"/>
      <c r="M158" s="2"/>
      <c r="N158" s="2"/>
      <c r="O158" s="2"/>
      <c r="P158" s="2"/>
      <c r="Q158" s="57"/>
      <c r="R158" s="2"/>
      <c r="S158" s="2"/>
      <c r="T158" s="4"/>
      <c r="U158" s="13"/>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row>
    <row r="159" spans="1:53" hidden="1" x14ac:dyDescent="0.2">
      <c r="A159" s="54"/>
      <c r="B159" s="54"/>
      <c r="C159" s="17"/>
      <c r="D159" s="54"/>
      <c r="E159" s="54"/>
      <c r="F159" s="54"/>
      <c r="G159" s="54"/>
      <c r="H159" s="54"/>
      <c r="I159" s="54"/>
      <c r="J159" s="54"/>
      <c r="K159" s="2"/>
      <c r="L159" s="2"/>
      <c r="M159" s="2"/>
      <c r="N159" s="2"/>
      <c r="O159" s="2"/>
      <c r="P159" s="2"/>
      <c r="Q159" s="57"/>
      <c r="R159" s="2"/>
      <c r="S159" s="2"/>
      <c r="T159" s="4"/>
      <c r="U159" s="13"/>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row>
    <row r="160" spans="1:53" hidden="1" x14ac:dyDescent="0.2">
      <c r="A160" s="54"/>
      <c r="B160" s="54"/>
      <c r="C160" s="17"/>
      <c r="D160" s="54"/>
      <c r="E160" s="54"/>
      <c r="F160" s="54"/>
      <c r="G160" s="54"/>
      <c r="H160" s="54"/>
      <c r="I160" s="54"/>
      <c r="J160" s="54"/>
      <c r="K160" s="2"/>
      <c r="L160" s="2"/>
      <c r="M160" s="2"/>
      <c r="N160" s="2"/>
      <c r="O160" s="2"/>
      <c r="P160" s="2"/>
      <c r="Q160" s="57"/>
      <c r="R160" s="2"/>
      <c r="S160" s="2"/>
      <c r="T160" s="19"/>
      <c r="U160" s="13"/>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row>
    <row r="161" spans="1:53" hidden="1" x14ac:dyDescent="0.2">
      <c r="A161" s="54"/>
      <c r="B161" s="54"/>
      <c r="C161" s="17"/>
      <c r="D161" s="54"/>
      <c r="E161" s="54"/>
      <c r="F161" s="54"/>
      <c r="G161" s="54"/>
      <c r="H161" s="54"/>
      <c r="I161" s="54"/>
      <c r="J161" s="54"/>
      <c r="K161" s="2"/>
      <c r="L161" s="2"/>
      <c r="M161" s="2"/>
      <c r="N161" s="2"/>
      <c r="O161" s="2"/>
      <c r="P161" s="2"/>
      <c r="Q161" s="57"/>
      <c r="R161" s="2"/>
      <c r="S161" s="2"/>
      <c r="T161" s="1"/>
      <c r="U161" s="13"/>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row>
    <row r="162" spans="1:53" hidden="1" x14ac:dyDescent="0.2">
      <c r="A162" s="54"/>
      <c r="B162" s="54"/>
      <c r="C162" s="17"/>
      <c r="D162" s="54"/>
      <c r="E162" s="54"/>
      <c r="F162" s="54"/>
      <c r="G162" s="54"/>
      <c r="H162" s="54"/>
      <c r="I162" s="54"/>
      <c r="J162" s="54"/>
      <c r="K162" s="2"/>
      <c r="L162" s="2"/>
      <c r="M162" s="2"/>
      <c r="N162" s="2"/>
      <c r="O162" s="2"/>
      <c r="P162" s="2"/>
      <c r="Q162" s="57"/>
      <c r="R162" s="2"/>
      <c r="S162" s="2"/>
      <c r="T162" s="1"/>
      <c r="U162" s="13"/>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row>
    <row r="163" spans="1:53" hidden="1" x14ac:dyDescent="0.2">
      <c r="A163" s="54"/>
      <c r="B163" s="54"/>
      <c r="C163" s="17"/>
      <c r="D163" s="54"/>
      <c r="E163" s="54"/>
      <c r="F163" s="54"/>
      <c r="G163" s="54"/>
      <c r="H163" s="54"/>
      <c r="I163" s="54"/>
      <c r="J163" s="54"/>
      <c r="K163" s="2"/>
      <c r="L163" s="2"/>
      <c r="M163" s="2"/>
      <c r="N163" s="2"/>
      <c r="O163" s="2"/>
      <c r="P163" s="2"/>
      <c r="Q163" s="57"/>
      <c r="R163" s="2"/>
      <c r="S163" s="2"/>
      <c r="T163" s="1"/>
      <c r="U163" s="13"/>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row>
    <row r="164" spans="1:53" hidden="1" x14ac:dyDescent="0.2">
      <c r="A164" s="54"/>
      <c r="B164" s="54"/>
      <c r="C164" s="17"/>
      <c r="D164" s="54"/>
      <c r="E164" s="54"/>
      <c r="F164" s="54"/>
      <c r="G164" s="54"/>
      <c r="H164" s="54"/>
      <c r="I164" s="54"/>
      <c r="J164" s="54"/>
      <c r="K164" s="2"/>
      <c r="L164" s="2"/>
      <c r="M164" s="2"/>
      <c r="N164" s="2"/>
      <c r="O164" s="2"/>
      <c r="P164" s="2"/>
      <c r="Q164" s="57"/>
      <c r="R164" s="2"/>
      <c r="S164" s="2"/>
      <c r="T164" s="1"/>
      <c r="U164" s="13"/>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row>
    <row r="165" spans="1:53" hidden="1" x14ac:dyDescent="0.2">
      <c r="A165" s="54"/>
      <c r="B165" s="54"/>
      <c r="C165" s="17"/>
      <c r="D165" s="54"/>
      <c r="E165" s="54"/>
      <c r="F165" s="54"/>
      <c r="G165" s="54"/>
      <c r="H165" s="54"/>
      <c r="I165" s="54"/>
      <c r="J165" s="54"/>
      <c r="K165" s="2"/>
      <c r="L165" s="2"/>
      <c r="M165" s="2"/>
      <c r="N165" s="2"/>
      <c r="O165" s="2"/>
      <c r="P165" s="2"/>
      <c r="Q165" s="57"/>
      <c r="R165" s="2"/>
      <c r="S165" s="2"/>
      <c r="T165" s="1"/>
      <c r="U165" s="13"/>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row>
    <row r="166" spans="1:53" hidden="1" x14ac:dyDescent="0.2">
      <c r="A166" s="54"/>
      <c r="B166" s="54"/>
      <c r="C166" s="17"/>
      <c r="D166" s="54"/>
      <c r="E166" s="54"/>
      <c r="F166" s="54"/>
      <c r="G166" s="54"/>
      <c r="H166" s="54"/>
      <c r="I166" s="54"/>
      <c r="J166" s="54"/>
      <c r="K166" s="2"/>
      <c r="L166" s="2"/>
      <c r="M166" s="2"/>
      <c r="N166" s="2"/>
      <c r="O166" s="2"/>
      <c r="P166" s="2"/>
      <c r="Q166" s="57"/>
      <c r="R166" s="2"/>
      <c r="S166" s="2"/>
      <c r="T166" s="1"/>
      <c r="U166" s="13"/>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row>
    <row r="167" spans="1:53" hidden="1" x14ac:dyDescent="0.2">
      <c r="A167" s="54"/>
      <c r="B167" s="54"/>
      <c r="C167" s="17"/>
      <c r="D167" s="54"/>
      <c r="E167" s="54"/>
      <c r="F167" s="54"/>
      <c r="G167" s="54"/>
      <c r="H167" s="54"/>
      <c r="I167" s="54"/>
      <c r="J167" s="54"/>
      <c r="K167" s="2"/>
      <c r="L167" s="2"/>
      <c r="M167" s="2"/>
      <c r="N167" s="2"/>
      <c r="O167" s="2"/>
      <c r="P167" s="2"/>
      <c r="Q167" s="57"/>
      <c r="R167" s="2"/>
      <c r="S167" s="2"/>
      <c r="T167" s="1"/>
      <c r="U167" s="13"/>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row>
    <row r="168" spans="1:53" hidden="1" x14ac:dyDescent="0.2">
      <c r="A168" s="54"/>
      <c r="B168" s="54"/>
      <c r="C168" s="17"/>
      <c r="D168" s="54"/>
      <c r="E168" s="54"/>
      <c r="F168" s="54"/>
      <c r="G168" s="54"/>
      <c r="H168" s="54"/>
      <c r="I168" s="54"/>
      <c r="J168" s="54"/>
      <c r="K168" s="3"/>
      <c r="L168" s="3"/>
      <c r="M168" s="3"/>
      <c r="N168" s="3"/>
      <c r="O168" s="3"/>
      <c r="P168" s="3"/>
      <c r="Q168" s="57"/>
      <c r="R168" s="3"/>
      <c r="S168" s="3"/>
      <c r="T168" s="1"/>
      <c r="U168" s="1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row>
    <row r="169" spans="1:53" hidden="1" x14ac:dyDescent="0.2">
      <c r="A169" s="54"/>
      <c r="B169" s="54"/>
      <c r="C169" s="17"/>
      <c r="D169" s="54"/>
      <c r="E169" s="54"/>
      <c r="F169" s="54"/>
      <c r="G169" s="54"/>
      <c r="H169" s="54"/>
      <c r="I169" s="54"/>
      <c r="J169" s="54"/>
      <c r="K169" s="2"/>
      <c r="L169" s="2"/>
      <c r="M169" s="2"/>
      <c r="N169" s="2"/>
      <c r="O169" s="2"/>
      <c r="P169" s="2"/>
      <c r="Q169" s="57"/>
      <c r="R169" s="2"/>
      <c r="S169" s="2"/>
      <c r="T169" s="1"/>
      <c r="U169" s="13"/>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row>
    <row r="170" spans="1:53" hidden="1" x14ac:dyDescent="0.2">
      <c r="A170" s="54"/>
      <c r="B170" s="54"/>
      <c r="C170" s="17"/>
      <c r="D170" s="54"/>
      <c r="E170" s="54"/>
      <c r="F170" s="54"/>
      <c r="G170" s="54"/>
      <c r="H170" s="54"/>
      <c r="I170" s="54"/>
      <c r="J170" s="54"/>
      <c r="K170" s="2"/>
      <c r="L170" s="2"/>
      <c r="M170" s="2"/>
      <c r="N170" s="2"/>
      <c r="O170" s="2"/>
      <c r="P170" s="2"/>
      <c r="Q170" s="57"/>
      <c r="R170" s="2"/>
      <c r="S170" s="2"/>
      <c r="T170" s="1"/>
      <c r="U170" s="13"/>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row>
    <row r="171" spans="1:53" hidden="1" x14ac:dyDescent="0.2">
      <c r="C171" s="45"/>
      <c r="D171" s="1"/>
      <c r="E171" s="1"/>
      <c r="F171" s="1"/>
      <c r="G171" s="1"/>
      <c r="H171" s="1"/>
      <c r="I171" s="53"/>
      <c r="J171" s="54"/>
      <c r="K171" s="2"/>
      <c r="L171" s="2"/>
      <c r="M171" s="2"/>
      <c r="N171" s="2"/>
      <c r="O171" s="2"/>
      <c r="P171" s="2"/>
      <c r="Q171" s="58"/>
      <c r="R171" s="2"/>
      <c r="S171" s="2"/>
      <c r="T171" s="13"/>
      <c r="U171" s="13"/>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row>
    <row r="172" spans="1:53" x14ac:dyDescent="0.2">
      <c r="C172" s="45"/>
      <c r="D172" s="1"/>
      <c r="E172" s="1"/>
      <c r="F172" s="1"/>
      <c r="G172" s="1"/>
      <c r="H172" s="1"/>
      <c r="I172" s="1"/>
      <c r="J172" s="2"/>
      <c r="K172" s="2"/>
      <c r="L172" s="2"/>
      <c r="M172" s="2"/>
      <c r="N172" s="2"/>
      <c r="O172" s="2"/>
      <c r="P172" s="2"/>
      <c r="Q172" s="58"/>
      <c r="R172" s="2"/>
      <c r="S172" s="2"/>
      <c r="T172" s="13"/>
      <c r="U172" s="13"/>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row>
    <row r="173" spans="1:53" ht="15" x14ac:dyDescent="0.25">
      <c r="A173" s="173" t="s">
        <v>126</v>
      </c>
      <c r="B173" s="173"/>
      <c r="C173" s="45"/>
      <c r="D173" s="1"/>
      <c r="E173" s="1"/>
      <c r="F173" s="1"/>
      <c r="G173" s="1"/>
      <c r="H173" s="1"/>
      <c r="I173" s="1"/>
      <c r="J173" s="2"/>
      <c r="K173" s="2"/>
      <c r="L173" s="2"/>
      <c r="M173" s="2"/>
      <c r="N173" s="2"/>
      <c r="O173" s="2"/>
      <c r="P173" s="2"/>
      <c r="R173" s="2"/>
      <c r="S173" s="2"/>
      <c r="T173" s="13"/>
      <c r="U173" s="13"/>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row>
    <row r="174" spans="1:53" ht="27" customHeight="1" x14ac:dyDescent="0.2">
      <c r="A174" s="1457" t="s">
        <v>124</v>
      </c>
      <c r="B174" s="1457"/>
      <c r="C174" s="1457"/>
      <c r="D174" s="1457"/>
      <c r="E174" s="1457"/>
      <c r="F174" s="1457"/>
      <c r="G174" s="1457"/>
      <c r="H174" s="1457"/>
      <c r="I174" s="1457"/>
      <c r="J174" s="1457"/>
      <c r="K174" s="1457"/>
      <c r="L174" s="1457"/>
      <c r="M174" s="1457"/>
      <c r="N174" s="2"/>
      <c r="O174" s="2"/>
      <c r="P174" s="2"/>
      <c r="R174" s="2"/>
      <c r="S174" s="2"/>
      <c r="T174" s="13"/>
      <c r="U174" s="13"/>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row>
    <row r="175" spans="1:53" x14ac:dyDescent="0.2">
      <c r="A175" s="184"/>
      <c r="B175" s="184"/>
      <c r="C175" s="184"/>
      <c r="D175" s="184"/>
      <c r="E175" s="184"/>
      <c r="F175" s="184"/>
      <c r="G175" s="184"/>
      <c r="H175" s="184"/>
      <c r="I175" s="184"/>
      <c r="J175" s="184"/>
      <c r="K175" s="184"/>
      <c r="L175" s="184"/>
      <c r="M175" s="184"/>
      <c r="N175" s="2"/>
      <c r="O175" s="2"/>
      <c r="P175" s="2"/>
      <c r="R175" s="2"/>
      <c r="S175" s="2"/>
      <c r="T175" s="13"/>
      <c r="U175" s="13"/>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row>
    <row r="176" spans="1:53" ht="13.5" thickBot="1" x14ac:dyDescent="0.25">
      <c r="A176" s="111"/>
      <c r="B176" s="111"/>
      <c r="L176" s="184"/>
      <c r="M176" s="184"/>
    </row>
    <row r="177" spans="1:30" ht="24" customHeight="1" thickTop="1" thickBot="1" x14ac:dyDescent="0.25">
      <c r="A177" s="1501" t="s">
        <v>89</v>
      </c>
      <c r="B177" s="1289"/>
      <c r="C177" s="1489" t="s">
        <v>87</v>
      </c>
      <c r="D177" s="1489" t="s">
        <v>81</v>
      </c>
      <c r="E177" s="1489" t="s">
        <v>82</v>
      </c>
      <c r="F177" s="1555" t="s">
        <v>125</v>
      </c>
      <c r="G177" s="1557" t="s">
        <v>61</v>
      </c>
      <c r="H177" s="1558"/>
      <c r="I177" s="1558"/>
      <c r="J177" s="1558"/>
      <c r="K177" s="1559"/>
      <c r="L177" s="184"/>
      <c r="M177" s="184"/>
      <c r="O177" s="59"/>
      <c r="Q177"/>
      <c r="R177" s="16"/>
      <c r="S177" s="16"/>
      <c r="T177"/>
      <c r="U177"/>
    </row>
    <row r="178" spans="1:30" ht="35.25" customHeight="1" thickTop="1" thickBot="1" x14ac:dyDescent="0.25">
      <c r="A178" s="1553"/>
      <c r="B178" s="1319"/>
      <c r="C178" s="1554"/>
      <c r="D178" s="1554"/>
      <c r="E178" s="1554"/>
      <c r="F178" s="1556"/>
      <c r="G178" s="325" t="s">
        <v>57</v>
      </c>
      <c r="H178" s="120" t="s">
        <v>58</v>
      </c>
      <c r="I178" s="120" t="s">
        <v>59</v>
      </c>
      <c r="J178" s="120" t="s">
        <v>91</v>
      </c>
      <c r="K178" s="121" t="s">
        <v>92</v>
      </c>
      <c r="L178" s="184"/>
      <c r="M178" s="184"/>
      <c r="O178" s="1397"/>
      <c r="P178" s="1398"/>
      <c r="Q178" s="1399"/>
      <c r="R178" s="1398"/>
      <c r="S178" s="1400"/>
      <c r="U178" s="1397"/>
      <c r="V178" s="1410"/>
      <c r="W178" s="1410"/>
      <c r="X178" s="1410"/>
      <c r="Y178" s="1410"/>
      <c r="Z178" s="1410"/>
      <c r="AA178" s="1410"/>
      <c r="AB178" s="1410"/>
      <c r="AC178" s="1411"/>
      <c r="AD178" s="1400"/>
    </row>
    <row r="179" spans="1:30" ht="26.25" customHeight="1" thickTop="1" x14ac:dyDescent="0.2">
      <c r="A179" s="33"/>
      <c r="B179" s="1"/>
      <c r="C179" s="45" t="s">
        <v>56</v>
      </c>
      <c r="D179" s="1"/>
      <c r="E179" s="1"/>
      <c r="F179" s="166" t="s">
        <v>56</v>
      </c>
      <c r="G179" s="44"/>
      <c r="H179" s="44"/>
      <c r="I179" s="44"/>
      <c r="J179" s="44"/>
      <c r="K179" s="44"/>
      <c r="L179" s="184"/>
      <c r="M179" s="184"/>
      <c r="O179" s="1401"/>
      <c r="P179" s="1395"/>
      <c r="Q179" s="1396" t="s">
        <v>400</v>
      </c>
      <c r="R179" s="2"/>
      <c r="S179" s="1402"/>
      <c r="U179" s="1401"/>
      <c r="V179" s="1419" t="s">
        <v>412</v>
      </c>
      <c r="W179" s="1"/>
      <c r="X179" s="1"/>
      <c r="Y179" s="1"/>
      <c r="Z179" s="1"/>
      <c r="AA179" s="1"/>
      <c r="AB179" s="1"/>
      <c r="AC179" s="240"/>
      <c r="AD179" s="1402"/>
    </row>
    <row r="180" spans="1:30" ht="24.75" customHeight="1" x14ac:dyDescent="0.2">
      <c r="A180" s="33"/>
      <c r="B180" s="1"/>
      <c r="C180" s="45"/>
      <c r="D180" s="43"/>
      <c r="E180" s="43"/>
      <c r="F180" s="148"/>
      <c r="G180" s="148"/>
      <c r="H180" s="148"/>
      <c r="I180" s="148"/>
      <c r="J180" s="148"/>
      <c r="K180" s="148"/>
      <c r="L180" s="184"/>
      <c r="M180" s="184"/>
      <c r="O180" s="1401"/>
      <c r="P180" s="1"/>
      <c r="Q180" s="58"/>
      <c r="R180" s="1"/>
      <c r="S180" s="1402"/>
      <c r="U180" s="1401"/>
      <c r="V180" s="240"/>
      <c r="W180" s="1"/>
      <c r="X180" s="1"/>
      <c r="Y180" s="1"/>
      <c r="Z180" s="1"/>
      <c r="AA180" s="1"/>
      <c r="AB180" s="1"/>
      <c r="AC180" s="240"/>
      <c r="AD180" s="1402"/>
    </row>
    <row r="181" spans="1:30" x14ac:dyDescent="0.2">
      <c r="A181" s="33">
        <f>+A13</f>
        <v>1</v>
      </c>
      <c r="B181" s="1"/>
      <c r="C181" s="45" t="str">
        <f>+C13</f>
        <v>Description (Output 1)</v>
      </c>
      <c r="D181" s="43">
        <f>+D13</f>
        <v>0</v>
      </c>
      <c r="E181" s="43">
        <f>+E13</f>
        <v>0</v>
      </c>
      <c r="F181" s="166"/>
      <c r="G181" s="148"/>
      <c r="H181" s="148"/>
      <c r="I181" s="148"/>
      <c r="J181" s="148"/>
      <c r="K181" s="148"/>
      <c r="L181" s="184"/>
      <c r="M181" s="184"/>
      <c r="O181" s="1401"/>
      <c r="P181" s="967"/>
      <c r="Q181" s="1381" t="s">
        <v>389</v>
      </c>
      <c r="R181" s="968"/>
      <c r="S181" s="1402"/>
      <c r="U181" s="1401"/>
      <c r="V181" s="1"/>
      <c r="W181" s="1"/>
      <c r="X181" s="242"/>
      <c r="Y181" s="1418" t="s">
        <v>402</v>
      </c>
      <c r="Z181" s="242"/>
      <c r="AA181" s="242"/>
      <c r="AB181" s="242" t="s">
        <v>405</v>
      </c>
      <c r="AC181" s="242"/>
      <c r="AD181" s="1402"/>
    </row>
    <row r="182" spans="1:30" x14ac:dyDescent="0.2">
      <c r="A182" s="33"/>
      <c r="B182" s="1"/>
      <c r="C182" s="45" t="s">
        <v>120</v>
      </c>
      <c r="D182" s="43"/>
      <c r="E182" s="43"/>
      <c r="F182" s="148">
        <f>SUM(G182:K182)</f>
        <v>0</v>
      </c>
      <c r="G182" s="148">
        <f>' Original Budget Template'!G153</f>
        <v>0</v>
      </c>
      <c r="H182" s="148">
        <f>' Original Budget Template'!H153</f>
        <v>0</v>
      </c>
      <c r="I182" s="148">
        <f>' Original Budget Template'!I153</f>
        <v>0</v>
      </c>
      <c r="J182" s="148">
        <f>' Original Budget Template'!J153</f>
        <v>0</v>
      </c>
      <c r="K182" s="148">
        <f>' Original Budget Template'!K153</f>
        <v>0</v>
      </c>
      <c r="L182" s="184"/>
      <c r="M182" s="184"/>
      <c r="O182" s="1401"/>
      <c r="P182" s="969"/>
      <c r="Q182" s="956" t="s">
        <v>293</v>
      </c>
      <c r="R182" s="970">
        <f>+F125</f>
        <v>0</v>
      </c>
      <c r="S182" s="1402"/>
      <c r="U182" s="1401"/>
      <c r="V182" s="1"/>
      <c r="W182" s="1"/>
      <c r="X182" s="242" t="s">
        <v>401</v>
      </c>
      <c r="Y182" s="242" t="s">
        <v>403</v>
      </c>
      <c r="Z182" s="242" t="s">
        <v>404</v>
      </c>
      <c r="AA182" s="242" t="s">
        <v>411</v>
      </c>
      <c r="AB182" s="242" t="s">
        <v>403</v>
      </c>
      <c r="AC182" s="242" t="s">
        <v>404</v>
      </c>
      <c r="AD182" s="1402"/>
    </row>
    <row r="183" spans="1:30" x14ac:dyDescent="0.2">
      <c r="A183" s="33"/>
      <c r="B183" s="1"/>
      <c r="C183" s="45" t="s">
        <v>121</v>
      </c>
      <c r="D183" s="43"/>
      <c r="E183" s="43"/>
      <c r="F183" s="148">
        <f>SUM(G183:K183)</f>
        <v>0</v>
      </c>
      <c r="G183" s="718">
        <f>IF(ISERROR(SUMIF($B$13:$B$19,1,$K$13:$K$19)/$AA$3),0,(SUMIF($B$13:$B$19,1,$K$13:$K$19)/$AA$3))+IF(ISERROR(SUMIF($B$13:$B$19,2,$K$13:$K$19)/$AA$5),0,(SUMIF($B$13:$B$19,2,$K$13:$K$19)/$AA$5))</f>
        <v>0</v>
      </c>
      <c r="H183" s="718">
        <f>IF(ISERROR(SUMIF($B$13:$B$19,1,$O$13:$O$19)/$AA$3),0,(SUMIF($B$13:$B$19,1,$O$13:$O$19)/$AA$3))+IF(ISERROR(SUMIF($B$13:$B$19,2,$O$13:$O$19)/$AA$5),0,(SUMIF($B$13:$B$19,2,$O$13:$O$19)/$AA$5))</f>
        <v>0</v>
      </c>
      <c r="I183" s="718">
        <f>IF(ISERROR(SUMIF($B$13:$B$19,1,$S$13:$S$19)/$AA$3),0,(SUMIF($B$13:$B$19,1,$S$13:$S$19)/$AA$3))+IF(ISERROR(SUMIF($B$13:$B$19,2,$S$13:$S$19)/$AA$5),0,(SUMIF($B$13:$B$19,2,$S$13:$S$19)/$AA$5))</f>
        <v>0</v>
      </c>
      <c r="J183" s="718">
        <f>IF(ISERROR(SUMIF($B$13:$B$19,1,$W$13:$W$19)/$AA$3),0,(SUMIF($B$13:$B$19,1,$W$13:$W$19)/$AA$3))+IF(ISERROR(SUMIF($B$13:$B$19,2,$W$13:$W$19)/$AA$5),0,(SUMIF($B$13:$B$19,2,$W$13:$W$19)/$AA$5))</f>
        <v>0</v>
      </c>
      <c r="K183" s="718">
        <f>IF(ISERROR(SUMIF($B$13:$B$19,1,$AE$13:$AE$19)/$AA$3),0,(SUMIF($B$13:$B$19,1,$AE$13:$AE$19)/$AA$3))+IF(ISERROR(SUMIF($B$13:$B$19,2,$AE$13:$AE$19)/$AA$5),0,(SUMIF($B$13:$B$19,2,$AE$13:$AE$19)/$AA$5))</f>
        <v>0</v>
      </c>
      <c r="L183" s="184"/>
      <c r="M183" s="184"/>
      <c r="O183" s="1401"/>
      <c r="P183" s="969"/>
      <c r="Q183" s="957" t="s">
        <v>294</v>
      </c>
      <c r="R183" s="970">
        <f>+K108+O108+S108+W108+AE108</f>
        <v>0</v>
      </c>
      <c r="S183" s="1402"/>
      <c r="U183" s="1401"/>
      <c r="V183" s="1" t="s">
        <v>406</v>
      </c>
      <c r="W183" s="1"/>
      <c r="X183" s="1412">
        <f>+K86+O86+S86+W86+AE86</f>
        <v>0</v>
      </c>
      <c r="Y183" s="1412">
        <f>+J86+N86+R86+V86+Z86</f>
        <v>0</v>
      </c>
      <c r="Z183" s="1412">
        <f>+X183-Y183</f>
        <v>0</v>
      </c>
      <c r="AA183" s="1412">
        <f>+I86</f>
        <v>0</v>
      </c>
      <c r="AB183" s="1412">
        <f>+H86</f>
        <v>0</v>
      </c>
      <c r="AC183" s="1412">
        <f>+AA183-AB183</f>
        <v>0</v>
      </c>
      <c r="AD183" s="1402"/>
    </row>
    <row r="184" spans="1:30" x14ac:dyDescent="0.2">
      <c r="A184" s="33"/>
      <c r="B184" s="1"/>
      <c r="C184" s="1244" t="s">
        <v>122</v>
      </c>
      <c r="D184" s="43"/>
      <c r="E184" s="43"/>
      <c r="F184" s="148">
        <f t="shared" ref="F184:K184" si="11">+F183-F182</f>
        <v>0</v>
      </c>
      <c r="G184" s="149">
        <f t="shared" si="11"/>
        <v>0</v>
      </c>
      <c r="H184" s="149">
        <f>+H183-H182</f>
        <v>0</v>
      </c>
      <c r="I184" s="149">
        <f t="shared" si="11"/>
        <v>0</v>
      </c>
      <c r="J184" s="149">
        <f t="shared" si="11"/>
        <v>0</v>
      </c>
      <c r="K184" s="149">
        <f t="shared" si="11"/>
        <v>0</v>
      </c>
      <c r="L184" s="184"/>
      <c r="M184" s="184"/>
      <c r="O184" s="1401"/>
      <c r="P184" s="969"/>
      <c r="Q184" s="958" t="s">
        <v>295</v>
      </c>
      <c r="R184" s="970">
        <f>-F126</f>
        <v>0</v>
      </c>
      <c r="S184" s="1402"/>
      <c r="U184" s="1401"/>
      <c r="V184" s="1" t="s">
        <v>407</v>
      </c>
      <c r="W184" s="1"/>
      <c r="X184" s="1412">
        <f>+K98+O98+S98+W98+AE98</f>
        <v>0</v>
      </c>
      <c r="Y184" s="1412">
        <f>+J98+N98+R98+V98+Z98</f>
        <v>0</v>
      </c>
      <c r="Z184" s="1412">
        <f>+X184-Y184</f>
        <v>0</v>
      </c>
      <c r="AA184" s="1412">
        <f>+I98</f>
        <v>0</v>
      </c>
      <c r="AB184" s="1412">
        <f>+H98</f>
        <v>0</v>
      </c>
      <c r="AC184" s="1412">
        <f>+AA184-AB184</f>
        <v>0</v>
      </c>
      <c r="AD184" s="1402"/>
    </row>
    <row r="185" spans="1:30" x14ac:dyDescent="0.2">
      <c r="A185" s="33"/>
      <c r="B185" s="1"/>
      <c r="C185" s="1244" t="s">
        <v>123</v>
      </c>
      <c r="D185" s="43"/>
      <c r="E185" s="43"/>
      <c r="F185" s="171">
        <f t="shared" ref="F185:K185" si="12">IF(F182=0,0,F184/F182)</f>
        <v>0</v>
      </c>
      <c r="G185" s="1352">
        <f t="shared" si="12"/>
        <v>0</v>
      </c>
      <c r="H185" s="1352">
        <f t="shared" si="12"/>
        <v>0</v>
      </c>
      <c r="I185" s="1352">
        <f t="shared" si="12"/>
        <v>0</v>
      </c>
      <c r="J185" s="1352">
        <f t="shared" si="12"/>
        <v>0</v>
      </c>
      <c r="K185" s="1352">
        <f t="shared" si="12"/>
        <v>0</v>
      </c>
      <c r="L185" s="184"/>
      <c r="M185" s="184"/>
      <c r="O185" s="1401"/>
      <c r="P185" s="1378"/>
      <c r="Q185" s="1379" t="s">
        <v>296</v>
      </c>
      <c r="R185" s="1380">
        <f>K127</f>
        <v>0</v>
      </c>
      <c r="S185" s="1402"/>
      <c r="U185" s="1401"/>
      <c r="V185" s="1413" t="s">
        <v>408</v>
      </c>
      <c r="W185" s="156"/>
      <c r="X185" s="1414">
        <f>+K108+O108+W108+W108+AE108</f>
        <v>0</v>
      </c>
      <c r="Y185" s="1412">
        <f>+J108+N108+R108+V108+Z108</f>
        <v>0</v>
      </c>
      <c r="Z185" s="1412">
        <f>+X185-Y185</f>
        <v>0</v>
      </c>
      <c r="AA185" s="1412">
        <f>+I108</f>
        <v>0</v>
      </c>
      <c r="AB185" s="1412">
        <f>+H108</f>
        <v>0</v>
      </c>
      <c r="AC185" s="1412">
        <f>+AA185-AB185</f>
        <v>0</v>
      </c>
      <c r="AD185" s="1402"/>
    </row>
    <row r="186" spans="1:30" x14ac:dyDescent="0.2">
      <c r="A186" s="33"/>
      <c r="B186" s="1"/>
      <c r="C186" s="45"/>
      <c r="D186" s="43"/>
      <c r="E186" s="43"/>
      <c r="F186" s="148"/>
      <c r="G186" s="149"/>
      <c r="H186" s="149"/>
      <c r="I186" s="149"/>
      <c r="J186" s="149"/>
      <c r="K186" s="149"/>
      <c r="L186" s="184"/>
      <c r="M186" s="184"/>
      <c r="O186" s="1401"/>
      <c r="P186" s="969"/>
      <c r="Q186" s="959" t="s">
        <v>297</v>
      </c>
      <c r="R186" s="971">
        <f>+R182-R183+R184-R185</f>
        <v>0</v>
      </c>
      <c r="S186" s="1402"/>
      <c r="U186" s="1401"/>
      <c r="V186" s="156" t="s">
        <v>409</v>
      </c>
      <c r="W186" s="156"/>
      <c r="X186" s="1415">
        <f t="shared" ref="X186:AC186" si="13">SUM(X183:X185)</f>
        <v>0</v>
      </c>
      <c r="Y186" s="1415">
        <f t="shared" si="13"/>
        <v>0</v>
      </c>
      <c r="Z186" s="1415">
        <f t="shared" si="13"/>
        <v>0</v>
      </c>
      <c r="AA186" s="1415">
        <f t="shared" si="13"/>
        <v>0</v>
      </c>
      <c r="AB186" s="1415">
        <f t="shared" si="13"/>
        <v>0</v>
      </c>
      <c r="AC186" s="1415">
        <f t="shared" si="13"/>
        <v>0</v>
      </c>
      <c r="AD186" s="1402"/>
    </row>
    <row r="187" spans="1:30" x14ac:dyDescent="0.2">
      <c r="A187" s="33">
        <f>+A20</f>
        <v>2</v>
      </c>
      <c r="B187" s="1"/>
      <c r="C187" s="45" t="str">
        <f>+C20</f>
        <v>Description (Output 2)</v>
      </c>
      <c r="D187" s="43">
        <f>+D20</f>
        <v>0</v>
      </c>
      <c r="E187" s="43">
        <f>+E20</f>
        <v>0</v>
      </c>
      <c r="F187" s="148"/>
      <c r="G187" s="149"/>
      <c r="H187" s="149"/>
      <c r="I187" s="149"/>
      <c r="J187" s="149"/>
      <c r="K187" s="149"/>
      <c r="L187" s="184"/>
      <c r="M187" s="184"/>
      <c r="O187" s="1401"/>
      <c r="P187" s="969" t="s">
        <v>390</v>
      </c>
      <c r="Q187" s="959"/>
      <c r="R187" s="971"/>
      <c r="S187" s="1402"/>
      <c r="U187" s="1401"/>
      <c r="V187" s="1413" t="s">
        <v>208</v>
      </c>
      <c r="W187" s="1"/>
      <c r="X187" s="1412">
        <f>+K118+O118+S118+W118+AE118</f>
        <v>0</v>
      </c>
      <c r="Y187" s="1412">
        <f>+J118+N118+R118+V118+Z118</f>
        <v>0</v>
      </c>
      <c r="Z187" s="1412">
        <f>+X187-Y187</f>
        <v>0</v>
      </c>
      <c r="AA187" s="1412">
        <f>+I118</f>
        <v>0</v>
      </c>
      <c r="AB187" s="1412">
        <f>+H118</f>
        <v>0</v>
      </c>
      <c r="AC187" s="1412">
        <f>+AA187-AB187</f>
        <v>0</v>
      </c>
      <c r="AD187" s="1402"/>
    </row>
    <row r="188" spans="1:30" x14ac:dyDescent="0.2">
      <c r="A188" s="33"/>
      <c r="B188" s="1"/>
      <c r="C188" s="45" t="s">
        <v>120</v>
      </c>
      <c r="D188" s="43"/>
      <c r="E188" s="43"/>
      <c r="F188" s="148">
        <f>SUM(G188:K188)</f>
        <v>0</v>
      </c>
      <c r="G188" s="149">
        <f>' Original Budget Template'!G155</f>
        <v>0</v>
      </c>
      <c r="H188" s="149">
        <f>' Original Budget Template'!H155</f>
        <v>0</v>
      </c>
      <c r="I188" s="149">
        <f>' Original Budget Template'!I155</f>
        <v>0</v>
      </c>
      <c r="J188" s="149">
        <f>' Original Budget Template'!J155</f>
        <v>0</v>
      </c>
      <c r="K188" s="149">
        <f>' Original Budget Template'!K155</f>
        <v>0</v>
      </c>
      <c r="L188" s="184"/>
      <c r="M188" s="184"/>
      <c r="O188" s="1401"/>
      <c r="P188" s="969"/>
      <c r="Q188" s="960" t="s">
        <v>298</v>
      </c>
      <c r="R188" s="970">
        <f>+$K$84+$O$84+$S$84+$W$84+$AE$84+$K$96+$O$96+$S$96+$W$96+$AE$96</f>
        <v>0</v>
      </c>
      <c r="S188" s="1402"/>
      <c r="U188" s="1401"/>
      <c r="V188" s="156" t="s">
        <v>410</v>
      </c>
      <c r="W188" s="156"/>
      <c r="X188" s="1415">
        <f t="shared" ref="X188:AC188" si="14">X186-X187</f>
        <v>0</v>
      </c>
      <c r="Y188" s="1415">
        <f t="shared" si="14"/>
        <v>0</v>
      </c>
      <c r="Z188" s="1415">
        <f t="shared" si="14"/>
        <v>0</v>
      </c>
      <c r="AA188" s="1415">
        <f t="shared" si="14"/>
        <v>0</v>
      </c>
      <c r="AB188" s="1415">
        <f t="shared" si="14"/>
        <v>0</v>
      </c>
      <c r="AC188" s="1415">
        <f t="shared" si="14"/>
        <v>0</v>
      </c>
      <c r="AD188" s="1402"/>
    </row>
    <row r="189" spans="1:30" x14ac:dyDescent="0.2">
      <c r="A189" s="33"/>
      <c r="B189" s="1"/>
      <c r="C189" s="45" t="s">
        <v>121</v>
      </c>
      <c r="D189" s="43"/>
      <c r="E189" s="43"/>
      <c r="F189" s="148">
        <f>SUM(G189:K189)</f>
        <v>0</v>
      </c>
      <c r="G189" s="718">
        <f>IF(ISERROR(SUMIF($B$20:$B$26,1,$K$20:$K$26)/$AA$3),0,(SUMIF($B$20:$B$26,1,$K$20:$K$26)/$AA$3))+IF(ISERROR(SUMIF($B$20:$B$26,2,$K$20:$K$26)/$AA$5),0,(SUMIF($B$20:$B$26,2,$K$20:$K$26)/$AA$5))</f>
        <v>0</v>
      </c>
      <c r="H189" s="718">
        <f>IF(ISERROR(SUMIF($B$20:$B$26,1,$O$20:$O$26)/$AA$3),0,(SUMIF($B$20:$B$26,1,$O$20:$O$26)/$AA$3))+IF(ISERROR(SUMIF($B$20:$B$26,2,$O$20:$O$26)/$AA$5),0,(SUMIF($B$20:$B$26,2,$O$20:$O$26)/$AA$5))</f>
        <v>0</v>
      </c>
      <c r="I189" s="718">
        <f>IF(ISERROR(SUMIF($B$20:$B$26,1,$S$20:$S$26)/$AA$3),0,(SUMIF($B$20:$B$26,1,$S$20:$S$26)/$AA$3))+IF(ISERROR(SUMIF($B$20:$B$26,2,$S$20:$S$26)/$AA$5),0,(SUMIF($B$20:$B$26,2,$S$20:$S$26)/$AA$5))</f>
        <v>0</v>
      </c>
      <c r="J189" s="718">
        <f>IF(ISERROR(SUMIF($B$20:$B$26,1,$W$20:$W$26)/$AA$3),0,(SUMIF($B$20:$B$26,1,$W$20:$W$26)/$AA$3))+IF(ISERROR(SUMIF($B$20:$B$26,2,$W$20:$W$26)/$AA$5),0,(SUMIF($B$20:$B$26,2,$W$20:$W$26)/$AA$5))</f>
        <v>0</v>
      </c>
      <c r="K189" s="718">
        <f>IF(ISERROR(SUMIF($B$20:$B$26,1,$AE$20:$AE$26)/$AA$3),0,(SUMIF($B$20:$B$26,1,$AE$20:$AE$26)/$AA$3))+IF(ISERROR(SUMIF($B$20:$B$26,2,$AE$20:$AE$26)/$AA$5),0,(SUMIF($B$20:$B$26,2,$AE$20:$AE$26)/$AA$5))</f>
        <v>0</v>
      </c>
      <c r="L189" s="184"/>
      <c r="M189" s="184"/>
      <c r="O189" s="1401"/>
      <c r="P189" s="1378"/>
      <c r="Q189" s="1379" t="s">
        <v>299</v>
      </c>
      <c r="R189" s="1380">
        <f>+K128</f>
        <v>0</v>
      </c>
      <c r="S189" s="1402"/>
      <c r="U189" s="1404"/>
      <c r="V189" s="1406"/>
      <c r="W189" s="1406"/>
      <c r="X189" s="1416"/>
      <c r="Y189" s="1416"/>
      <c r="Z189" s="1416"/>
      <c r="AA189" s="1416"/>
      <c r="AB189" s="1416"/>
      <c r="AC189" s="1417"/>
      <c r="AD189" s="1407"/>
    </row>
    <row r="190" spans="1:30" x14ac:dyDescent="0.2">
      <c r="A190" s="33"/>
      <c r="B190" s="1"/>
      <c r="C190" s="1244" t="s">
        <v>122</v>
      </c>
      <c r="D190" s="43"/>
      <c r="E190" s="43"/>
      <c r="F190" s="148">
        <f t="shared" ref="F190:K190" si="15">+F189-F188</f>
        <v>0</v>
      </c>
      <c r="G190" s="149">
        <f t="shared" si="15"/>
        <v>0</v>
      </c>
      <c r="H190" s="149">
        <f t="shared" si="15"/>
        <v>0</v>
      </c>
      <c r="I190" s="149">
        <f t="shared" si="15"/>
        <v>0</v>
      </c>
      <c r="J190" s="149">
        <f t="shared" si="15"/>
        <v>0</v>
      </c>
      <c r="K190" s="149">
        <f t="shared" si="15"/>
        <v>0</v>
      </c>
      <c r="L190" s="184"/>
      <c r="M190" s="184"/>
      <c r="O190" s="1401"/>
      <c r="P190" s="1382" t="s">
        <v>391</v>
      </c>
      <c r="Q190" s="959"/>
      <c r="R190" s="971"/>
      <c r="S190" s="1402"/>
    </row>
    <row r="191" spans="1:30" x14ac:dyDescent="0.2">
      <c r="A191" s="33"/>
      <c r="B191" s="1"/>
      <c r="C191" s="1244" t="s">
        <v>123</v>
      </c>
      <c r="D191" s="43"/>
      <c r="E191" s="43"/>
      <c r="F191" s="171">
        <f t="shared" ref="F191:K191" si="16">IF(F188=0,0,F190/F188)</f>
        <v>0</v>
      </c>
      <c r="G191" s="1352">
        <f t="shared" si="16"/>
        <v>0</v>
      </c>
      <c r="H191" s="1352">
        <f t="shared" si="16"/>
        <v>0</v>
      </c>
      <c r="I191" s="1352">
        <f t="shared" si="16"/>
        <v>0</v>
      </c>
      <c r="J191" s="1352">
        <f t="shared" si="16"/>
        <v>0</v>
      </c>
      <c r="K191" s="1352">
        <f t="shared" si="16"/>
        <v>0</v>
      </c>
      <c r="L191" s="184"/>
      <c r="M191" s="184"/>
      <c r="O191" s="1401"/>
      <c r="P191" s="969"/>
      <c r="Q191" s="960" t="s">
        <v>298</v>
      </c>
      <c r="R191" s="970">
        <f>+$K$84+$O$84+$S$85+$W$85+$AE$85+$K$97+$O$97+$S$97+$W$97+$AE$97</f>
        <v>0</v>
      </c>
      <c r="S191" s="1402"/>
    </row>
    <row r="192" spans="1:30" x14ac:dyDescent="0.2">
      <c r="A192" s="33"/>
      <c r="B192" s="1"/>
      <c r="C192" s="45"/>
      <c r="D192" s="43"/>
      <c r="E192" s="43"/>
      <c r="F192" s="148"/>
      <c r="G192" s="149"/>
      <c r="H192" s="149"/>
      <c r="I192" s="149"/>
      <c r="J192" s="149"/>
      <c r="K192" s="149"/>
      <c r="L192" s="184"/>
      <c r="M192" s="184"/>
      <c r="O192" s="1401"/>
      <c r="P192" s="1378"/>
      <c r="Q192" s="1379" t="s">
        <v>299</v>
      </c>
      <c r="R192" s="1380">
        <f>+K129</f>
        <v>0</v>
      </c>
      <c r="S192" s="1402"/>
    </row>
    <row r="193" spans="1:19" x14ac:dyDescent="0.2">
      <c r="A193" s="33">
        <f>+A27</f>
        <v>3</v>
      </c>
      <c r="B193" s="1"/>
      <c r="C193" s="45" t="str">
        <f>+C27</f>
        <v>Description (Output 3)</v>
      </c>
      <c r="D193" s="43">
        <f>+D27</f>
        <v>0</v>
      </c>
      <c r="E193" s="43">
        <f>+E27</f>
        <v>0</v>
      </c>
      <c r="F193" s="148"/>
      <c r="G193" s="149"/>
      <c r="H193" s="149"/>
      <c r="I193" s="149"/>
      <c r="J193" s="149"/>
      <c r="K193" s="149"/>
      <c r="L193" s="184"/>
      <c r="M193" s="184"/>
      <c r="O193" s="1401"/>
      <c r="P193" s="972"/>
      <c r="Q193" s="973" t="s">
        <v>392</v>
      </c>
      <c r="R193" s="974" t="e">
        <f>SUM(R188:R192)/R186</f>
        <v>#DIV/0!</v>
      </c>
      <c r="S193" s="1402"/>
    </row>
    <row r="194" spans="1:19" x14ac:dyDescent="0.2">
      <c r="A194" s="33"/>
      <c r="B194" s="1"/>
      <c r="C194" s="45" t="s">
        <v>120</v>
      </c>
      <c r="D194" s="43"/>
      <c r="E194" s="43"/>
      <c r="F194" s="148">
        <f>SUM(G194:K194)</f>
        <v>0</v>
      </c>
      <c r="G194" s="149">
        <f>' Original Budget Template'!G157</f>
        <v>0</v>
      </c>
      <c r="H194" s="149">
        <f>' Original Budget Template'!H157</f>
        <v>0</v>
      </c>
      <c r="I194" s="149">
        <f>' Original Budget Template'!I157</f>
        <v>0</v>
      </c>
      <c r="J194" s="149">
        <f>' Original Budget Template'!J157</f>
        <v>0</v>
      </c>
      <c r="K194" s="149">
        <f>' Original Budget Template'!K157</f>
        <v>0</v>
      </c>
      <c r="L194" s="184"/>
      <c r="M194" s="184"/>
      <c r="O194" s="1401"/>
      <c r="P194" s="47"/>
      <c r="Q194" s="74"/>
      <c r="R194" s="47"/>
      <c r="S194" s="1402"/>
    </row>
    <row r="195" spans="1:19" x14ac:dyDescent="0.2">
      <c r="A195" s="33"/>
      <c r="B195" s="1"/>
      <c r="C195" s="45" t="s">
        <v>121</v>
      </c>
      <c r="D195" s="43"/>
      <c r="E195" s="43"/>
      <c r="F195" s="148">
        <f>SUM(G195:K195)</f>
        <v>0</v>
      </c>
      <c r="G195" s="718">
        <f>IF(ISERROR(SUMIF($B$27:$B$33,1,$K$27:$K$33)/$AA$3),0,(SUMIF($B$27:$B$33,1,$K$27:$K$33)/$AA$3))+IF(ISERROR(SUMIF($B$27:$B$33,2,$K$27:$K$33)/$AA$5),0,(SUMIF($B$27:$B$33,2,$K$27:$K$33)/$AA$5))</f>
        <v>0</v>
      </c>
      <c r="H195" s="718">
        <f>IF(ISERROR(SUMIF($B$27:$B$33,1,$O$27:$AA$33)/$AA$3),0,(SUMIF($B$27:$B$33,1,$O$27:$AA$33)/$AA$3))+IF(ISERROR(SUMIF($B$27:$B$33,2,$O$27:$AA$33)/$AA$5),0,(SUMIF($B$27:$B$33,2,$O$27:$AA$33)/$AA$5))</f>
        <v>0</v>
      </c>
      <c r="I195" s="718">
        <f>IF(ISERROR(SUMIF($B$27:$B$33,1,$S$27:$S$33)/$AA$3),0,(SUMIF($B$27:$B$33,1,$S$27:$S$33)/$AA$3))+IF(ISERROR(SUMIF($B$27:$B$33,2,$S$27:$S$33)/$AA$5),0,(SUMIF($B$27:$B$33,2,$S$27:$S$33)/$AA$5))</f>
        <v>0</v>
      </c>
      <c r="J195" s="718">
        <f>IF(ISERROR(SUMIF($B$27:$B$33,1,$W$27:$AA$33)/$AA$3),0,(SUMIF($B$27:$B$33,1,$W$27:$AA$33)/$AA$3))+IF(ISERROR(SUMIF($B$27:$B$33,2,$W$27:$AA$33)/$AA$5),0,(SUMIF($B$27:$B$33,2,$W$27:$AA$33)/$AA$5))</f>
        <v>0</v>
      </c>
      <c r="K195" s="718">
        <f>IF(ISERROR(SUMIF($B$27:$B$33,1,$AE$27:$AE$33)/$AA$3),0,(SUMIF($B$27:$B$33,1,$AE$27:$AE$33)/$AA$3))+IF(ISERROR(SUMIF($B$27:$B$33,2,$AE$27:$AE$33)/$AA$5),0,(SUMIF($B$27:$B$33,2,$AE$27:$AE$33)/$AA$5))</f>
        <v>0</v>
      </c>
      <c r="L195" s="184"/>
      <c r="M195" s="184"/>
      <c r="O195" s="1401"/>
      <c r="P195" s="967" t="s">
        <v>393</v>
      </c>
      <c r="Q195" s="1393"/>
      <c r="R195" s="968"/>
      <c r="S195" s="1402"/>
    </row>
    <row r="196" spans="1:19" x14ac:dyDescent="0.2">
      <c r="A196" s="33"/>
      <c r="B196" s="1"/>
      <c r="C196" s="1244" t="s">
        <v>122</v>
      </c>
      <c r="D196" s="43"/>
      <c r="E196" s="43"/>
      <c r="F196" s="148">
        <f t="shared" ref="F196:K196" si="17">+F195-F194</f>
        <v>0</v>
      </c>
      <c r="G196" s="149">
        <f t="shared" si="17"/>
        <v>0</v>
      </c>
      <c r="H196" s="149">
        <f t="shared" si="17"/>
        <v>0</v>
      </c>
      <c r="I196" s="149">
        <f t="shared" si="17"/>
        <v>0</v>
      </c>
      <c r="J196" s="149">
        <f t="shared" si="17"/>
        <v>0</v>
      </c>
      <c r="K196" s="149">
        <f t="shared" si="17"/>
        <v>0</v>
      </c>
      <c r="L196" s="184"/>
      <c r="M196" s="184"/>
      <c r="O196" s="1401"/>
      <c r="P196" s="969"/>
      <c r="Q196" s="75"/>
      <c r="R196" s="1385"/>
      <c r="S196" s="1402"/>
    </row>
    <row r="197" spans="1:19" x14ac:dyDescent="0.2">
      <c r="A197" s="33"/>
      <c r="B197" s="1"/>
      <c r="C197" s="1244" t="s">
        <v>123</v>
      </c>
      <c r="D197" s="43"/>
      <c r="E197" s="43"/>
      <c r="F197" s="171">
        <f t="shared" ref="F197:K197" si="18">IF(F194=0,0,F196/F194)</f>
        <v>0</v>
      </c>
      <c r="G197" s="1352">
        <f t="shared" si="18"/>
        <v>0</v>
      </c>
      <c r="H197" s="1352">
        <f t="shared" si="18"/>
        <v>0</v>
      </c>
      <c r="I197" s="1352">
        <f t="shared" si="18"/>
        <v>0</v>
      </c>
      <c r="J197" s="1352">
        <f t="shared" si="18"/>
        <v>0</v>
      </c>
      <c r="K197" s="1352">
        <f t="shared" si="18"/>
        <v>0</v>
      </c>
      <c r="L197" s="184"/>
      <c r="M197" s="184"/>
      <c r="O197" s="1401"/>
      <c r="P197" s="969" t="s">
        <v>390</v>
      </c>
      <c r="Q197" s="74"/>
      <c r="R197" s="1385"/>
      <c r="S197" s="1402"/>
    </row>
    <row r="198" spans="1:19" x14ac:dyDescent="0.2">
      <c r="A198" s="33"/>
      <c r="B198" s="1"/>
      <c r="C198" s="45"/>
      <c r="D198" s="43"/>
      <c r="E198" s="43"/>
      <c r="F198" s="148"/>
      <c r="G198" s="149"/>
      <c r="H198" s="149"/>
      <c r="I198" s="149"/>
      <c r="J198" s="149"/>
      <c r="K198" s="149"/>
      <c r="L198" s="184"/>
      <c r="M198" s="184"/>
      <c r="O198" s="1403"/>
      <c r="P198" s="1386"/>
      <c r="Q198" s="1383" t="s">
        <v>394</v>
      </c>
      <c r="R198" s="970">
        <f>SUM(R188:R189)</f>
        <v>0</v>
      </c>
      <c r="S198" s="1402"/>
    </row>
    <row r="199" spans="1:19" x14ac:dyDescent="0.2">
      <c r="A199" s="33">
        <f>+A34</f>
        <v>4</v>
      </c>
      <c r="B199" s="1"/>
      <c r="C199" s="45" t="str">
        <f>+C34</f>
        <v>Description (Output 4)</v>
      </c>
      <c r="D199" s="43">
        <f>+D34</f>
        <v>0</v>
      </c>
      <c r="E199" s="43">
        <f>+E34</f>
        <v>0</v>
      </c>
      <c r="F199" s="148"/>
      <c r="G199" s="149"/>
      <c r="H199" s="149"/>
      <c r="I199" s="149"/>
      <c r="J199" s="149"/>
      <c r="K199" s="149"/>
      <c r="L199" s="184"/>
      <c r="M199" s="184"/>
      <c r="O199" s="1403"/>
      <c r="P199" s="1386"/>
      <c r="Q199" s="1394" t="s">
        <v>395</v>
      </c>
      <c r="R199" s="1388">
        <f>+' Original Budget Template'!$AA$3</f>
        <v>1</v>
      </c>
      <c r="S199" s="1402"/>
    </row>
    <row r="200" spans="1:19" x14ac:dyDescent="0.2">
      <c r="A200" s="33"/>
      <c r="B200" s="1"/>
      <c r="C200" s="45" t="s">
        <v>120</v>
      </c>
      <c r="D200" s="43"/>
      <c r="E200" s="43"/>
      <c r="F200" s="148">
        <f>SUM(G200:K200)</f>
        <v>0</v>
      </c>
      <c r="G200" s="149">
        <f>' Original Budget Template'!G159</f>
        <v>0</v>
      </c>
      <c r="H200" s="149">
        <f>' Original Budget Template'!H159</f>
        <v>0</v>
      </c>
      <c r="I200" s="149">
        <f>' Original Budget Template'!I159</f>
        <v>0</v>
      </c>
      <c r="J200" s="149">
        <f>' Original Budget Template'!J159</f>
        <v>0</v>
      </c>
      <c r="K200" s="149">
        <f>' Original Budget Template'!K159</f>
        <v>0</v>
      </c>
      <c r="L200" s="184"/>
      <c r="M200" s="184"/>
      <c r="O200" s="1403"/>
      <c r="P200" s="969"/>
      <c r="Q200" s="1384" t="s">
        <v>396</v>
      </c>
      <c r="R200" s="1387">
        <f>+R198/R199</f>
        <v>0</v>
      </c>
      <c r="S200" s="1402"/>
    </row>
    <row r="201" spans="1:19" x14ac:dyDescent="0.2">
      <c r="A201" s="33"/>
      <c r="B201" s="1"/>
      <c r="C201" s="45" t="s">
        <v>121</v>
      </c>
      <c r="D201" s="43"/>
      <c r="E201" s="43"/>
      <c r="F201" s="148">
        <f>SUM(G201:K201)</f>
        <v>0</v>
      </c>
      <c r="G201" s="718">
        <f>IF(ISERROR(SUMIF($B$34:$B$40,1,$K$34:$K$40)/$AA$3),0,(SUMIF($B$34:$B$40,1,$K$34:$K$40)/$AA$3))+IF(ISERROR(SUMIF($B$34:$B$40,2,$K$34:$K$40)/$AA$5),0,(SUMIF($B$34:$B$40,2,$K$34:$K$40)/$AA$5))</f>
        <v>0</v>
      </c>
      <c r="H201" s="718">
        <f>IF(ISERROR(SUMIF($B$34:$B$40,1,$O$34:$AA$40)/$AA$3),0,(SUMIF($B$34:$B$40,1,$O$34:$AA$40)/$AA$3))+IF(ISERROR(SUMIF($B$34:$B$40,2,$O$34:$AA$40)/$AA$5),0,(SUMIF($B$34:$B$40,2,$O$34:$AA$40)/$AA$5))</f>
        <v>0</v>
      </c>
      <c r="I201" s="718">
        <f>IF(ISERROR(SUMIF($B$34:$B$40,1,$S$34:$S$40)/$AA$3),0,(SUMIF($B$34:$B$40,1,$S$34:$S$40)/$AA$3))+IF(ISERROR(SUMIF($B$34:$B$40,2,$S$34:$S$40)/$AA$5),0,(SUMIF($B$34:$B$40,2,$S$34:$S$40)/$AA$5))</f>
        <v>0</v>
      </c>
      <c r="J201" s="718">
        <f>IF(ISERROR(SUMIF($B$34:$B$40,1,$W$34:$AA$40)/$AA$3),0,(SUMIF($B$34:$B$40,1,$W$34:$AA$40)/$AA$3))+IF(ISERROR(SUMIF($B$34:$B$40,2,$W$34:$AA$40)/$AA$5),0,(SUMIF($B$34:$B$40,2,$W$34:$AA$40)/$AA$5))</f>
        <v>0</v>
      </c>
      <c r="K201" s="718">
        <f>IF(ISERROR(SUMIF($B$34:$B$40,1,$AE$34:$AE$40)/$AA$3),0,(SUMIF($B$34:$B$40,1,$AE$34:$AE$40)/$AA$3))+IF(ISERROR(SUMIF($B$34:$B$40,2,$AE$34:$AE$40)/$AA$5),0,(SUMIF($B$34:$B$40,2,$AE$34:$AE$40)/$AA$5))</f>
        <v>0</v>
      </c>
      <c r="L201" s="184"/>
      <c r="M201" s="184"/>
      <c r="O201" s="1403"/>
      <c r="P201" s="969" t="s">
        <v>391</v>
      </c>
      <c r="Q201" s="74"/>
      <c r="R201" s="1385"/>
      <c r="S201" s="1402"/>
    </row>
    <row r="202" spans="1:19" x14ac:dyDescent="0.2">
      <c r="A202" s="33"/>
      <c r="B202" s="1"/>
      <c r="C202" s="1244" t="s">
        <v>122</v>
      </c>
      <c r="D202" s="43"/>
      <c r="E202" s="43"/>
      <c r="F202" s="148">
        <f t="shared" ref="F202:K202" si="19">+F201-F200</f>
        <v>0</v>
      </c>
      <c r="G202" s="149">
        <f t="shared" si="19"/>
        <v>0</v>
      </c>
      <c r="H202" s="149">
        <f t="shared" si="19"/>
        <v>0</v>
      </c>
      <c r="I202" s="149">
        <f t="shared" si="19"/>
        <v>0</v>
      </c>
      <c r="J202" s="149">
        <f t="shared" si="19"/>
        <v>0</v>
      </c>
      <c r="K202" s="149">
        <f t="shared" si="19"/>
        <v>0</v>
      </c>
      <c r="L202" s="184"/>
      <c r="M202" s="184"/>
      <c r="O202" s="1403"/>
      <c r="P202" s="1386"/>
      <c r="Q202" s="1383" t="s">
        <v>394</v>
      </c>
      <c r="R202" s="970">
        <f>SUM(R191:R192)</f>
        <v>0</v>
      </c>
      <c r="S202" s="1402"/>
    </row>
    <row r="203" spans="1:19" x14ac:dyDescent="0.2">
      <c r="A203" s="33"/>
      <c r="B203" s="1"/>
      <c r="C203" s="1244" t="s">
        <v>123</v>
      </c>
      <c r="D203" s="43"/>
      <c r="E203" s="43"/>
      <c r="F203" s="171">
        <f t="shared" ref="F203:K203" si="20">IF(F200=0,0,F202/F200)</f>
        <v>0</v>
      </c>
      <c r="G203" s="1352">
        <f t="shared" si="20"/>
        <v>0</v>
      </c>
      <c r="H203" s="1352">
        <f t="shared" si="20"/>
        <v>0</v>
      </c>
      <c r="I203" s="1352">
        <f t="shared" si="20"/>
        <v>0</v>
      </c>
      <c r="J203" s="1352">
        <f t="shared" si="20"/>
        <v>0</v>
      </c>
      <c r="K203" s="1352">
        <f t="shared" si="20"/>
        <v>0</v>
      </c>
      <c r="L203" s="184"/>
      <c r="M203" s="184"/>
      <c r="O203" s="1403"/>
      <c r="P203" s="1386"/>
      <c r="Q203" s="1394" t="s">
        <v>395</v>
      </c>
      <c r="R203" s="1388">
        <f>+' Original Budget Template'!$AA$5</f>
        <v>1</v>
      </c>
      <c r="S203" s="1402"/>
    </row>
    <row r="204" spans="1:19" x14ac:dyDescent="0.2">
      <c r="A204" s="33"/>
      <c r="B204" s="1"/>
      <c r="C204" s="45"/>
      <c r="D204" s="43"/>
      <c r="E204" s="43"/>
      <c r="F204" s="148"/>
      <c r="G204" s="149"/>
      <c r="H204" s="149"/>
      <c r="I204" s="149"/>
      <c r="J204" s="149"/>
      <c r="K204" s="149"/>
      <c r="L204" s="184"/>
      <c r="M204" s="184"/>
      <c r="O204" s="1403"/>
      <c r="P204" s="969"/>
      <c r="Q204" s="1384" t="s">
        <v>396</v>
      </c>
      <c r="R204" s="1387">
        <f>+R202/R203</f>
        <v>0</v>
      </c>
      <c r="S204" s="1402"/>
    </row>
    <row r="205" spans="1:19" x14ac:dyDescent="0.2">
      <c r="A205" s="33">
        <f>+A41</f>
        <v>5</v>
      </c>
      <c r="B205" s="1"/>
      <c r="C205" s="45" t="str">
        <f>+C41</f>
        <v>Description (Output 5)</v>
      </c>
      <c r="D205" s="43">
        <f>+D41</f>
        <v>0</v>
      </c>
      <c r="E205" s="43">
        <f>+E41</f>
        <v>0</v>
      </c>
      <c r="F205" s="148"/>
      <c r="G205" s="149"/>
      <c r="H205" s="149"/>
      <c r="I205" s="149"/>
      <c r="J205" s="149"/>
      <c r="K205" s="149"/>
      <c r="L205" s="184"/>
      <c r="M205" s="184"/>
      <c r="O205" s="1403"/>
      <c r="P205" s="969"/>
      <c r="Q205" s="74"/>
      <c r="R205" s="1385"/>
      <c r="S205" s="1402"/>
    </row>
    <row r="206" spans="1:19" x14ac:dyDescent="0.2">
      <c r="A206" s="33"/>
      <c r="B206" s="1"/>
      <c r="C206" s="45" t="s">
        <v>120</v>
      </c>
      <c r="D206" s="43"/>
      <c r="E206" s="43"/>
      <c r="F206" s="148">
        <f>SUM(G206:K206)</f>
        <v>0</v>
      </c>
      <c r="G206" s="149">
        <f>' Original Budget Template'!G161</f>
        <v>0</v>
      </c>
      <c r="H206" s="149">
        <f>' Original Budget Template'!H161</f>
        <v>0</v>
      </c>
      <c r="I206" s="149">
        <f>' Original Budget Template'!I161</f>
        <v>0</v>
      </c>
      <c r="J206" s="149">
        <f>' Original Budget Template'!J161</f>
        <v>0</v>
      </c>
      <c r="K206" s="149">
        <f>' Original Budget Template'!K161</f>
        <v>0</v>
      </c>
      <c r="L206" s="184"/>
      <c r="M206" s="184"/>
      <c r="O206" s="1403"/>
      <c r="P206" s="972" t="s">
        <v>397</v>
      </c>
      <c r="Q206" s="1389"/>
      <c r="R206" s="1392">
        <f>+R204+R200-R186</f>
        <v>0</v>
      </c>
      <c r="S206" s="1402"/>
    </row>
    <row r="207" spans="1:19" x14ac:dyDescent="0.2">
      <c r="A207" s="33"/>
      <c r="B207" s="1"/>
      <c r="C207" s="45" t="s">
        <v>121</v>
      </c>
      <c r="D207" s="43"/>
      <c r="E207" s="43"/>
      <c r="F207" s="148">
        <f>SUM(G207:K207)</f>
        <v>0</v>
      </c>
      <c r="G207" s="718">
        <f>IF(ISERROR(SUMIF($B$41:$B$47,1,$K$41:$K$47)/$AA$3),0,(SUMIF($B$41:$B$47,1,$K$41:$K$47)/$AA$3))+IF(ISERROR(SUMIF($B$41:$B$47,2,$K$41:$K$47)/$AA$5),0,(SUMIF($B$41:$B$47,2,$K$41:$K$47)/$AA$5))</f>
        <v>0</v>
      </c>
      <c r="H207" s="718">
        <f>IF(ISERROR(SUMIF($B$41:$B$47,1,$O$41:$O$47)/$AA$3),0,(SUMIF($B$41:$B$47,1,$O$41:$O$47)/$AA$3))+IF(ISERROR(SUMIF($B$41:$B$47,2,$O$41:$O$47)/$AA$5),0,(SUMIF($B$41:$B$47,2,$O$41:$O$47)/$AA$5))</f>
        <v>0</v>
      </c>
      <c r="I207" s="718">
        <f>IF(ISERROR(SUMIF($B$41:$B$47,1,$S$41:$S$47)/$AA$3),0,(SUMIF($B$41:$B$47,1,$S$41:$S$47)/$AA$3))+IF(ISERROR(SUMIF($B$41:$B$47,2,$S$41:$S$47)/$AA$5),0,(SUMIF($B$41:$B$47,2,$S$41:$S$47)/$AA$5))</f>
        <v>0</v>
      </c>
      <c r="J207" s="718">
        <f>IF(ISERROR(SUMIF($B$41:$B$47,1,$W$41:$W$47)/$AA$3),0,(SUMIF($B$41:$B$47,1,$W$41:$W$47)/$AA$3))+IF(ISERROR(SUMIF($B$41:$B$47,2,$W$41:$W$47)/$AA$5),0,(SUMIF($B$41:$B$47,2,$W$41:$W$47)/$AA$5))</f>
        <v>0</v>
      </c>
      <c r="K207" s="718">
        <f>IF(ISERROR(SUMIF($B$41:$B$47,1,$AE$41:$AE$47)/$AA$3),0,(SUMIF($B$41:$B$47,1,$AE$41:$AE$47)/$AA$3))+IF(ISERROR(SUMIF($B$41:$B$47,2,$AE$41:$AE$47)/$AA$5),0,(SUMIF($B$41:$B$47,2,$AE$41:$AE$47)/$AA$5))</f>
        <v>0</v>
      </c>
      <c r="L207" s="184"/>
      <c r="M207" s="184"/>
      <c r="O207" s="1403"/>
      <c r="P207" s="47"/>
      <c r="Q207" s="57"/>
      <c r="R207" s="47"/>
      <c r="S207" s="1402"/>
    </row>
    <row r="208" spans="1:19" x14ac:dyDescent="0.2">
      <c r="A208" s="33"/>
      <c r="B208" s="1"/>
      <c r="C208" s="1244" t="s">
        <v>122</v>
      </c>
      <c r="D208" s="43"/>
      <c r="E208" s="43"/>
      <c r="F208" s="148">
        <f t="shared" ref="F208:K208" si="21">+F207-F206</f>
        <v>0</v>
      </c>
      <c r="G208" s="149">
        <f t="shared" si="21"/>
        <v>0</v>
      </c>
      <c r="H208" s="149">
        <f t="shared" si="21"/>
        <v>0</v>
      </c>
      <c r="I208" s="149">
        <f t="shared" si="21"/>
        <v>0</v>
      </c>
      <c r="J208" s="149">
        <f t="shared" si="21"/>
        <v>0</v>
      </c>
      <c r="K208" s="149">
        <f t="shared" si="21"/>
        <v>0</v>
      </c>
      <c r="L208" s="184"/>
      <c r="M208" s="184"/>
      <c r="O208" s="1403"/>
      <c r="P208" s="1391" t="s">
        <v>398</v>
      </c>
      <c r="Q208" s="1393"/>
      <c r="R208" s="968"/>
      <c r="S208" s="1402"/>
    </row>
    <row r="209" spans="1:19" x14ac:dyDescent="0.2">
      <c r="A209" s="33"/>
      <c r="B209" s="1"/>
      <c r="C209" s="1244" t="s">
        <v>123</v>
      </c>
      <c r="D209" s="43"/>
      <c r="E209" s="43"/>
      <c r="F209" s="171">
        <f t="shared" ref="F209:K209" si="22">IF(F206=0,0,F208/F206)</f>
        <v>0</v>
      </c>
      <c r="G209" s="1352">
        <f t="shared" si="22"/>
        <v>0</v>
      </c>
      <c r="H209" s="1352">
        <f t="shared" si="22"/>
        <v>0</v>
      </c>
      <c r="I209" s="1352">
        <f t="shared" si="22"/>
        <v>0</v>
      </c>
      <c r="J209" s="1352">
        <f t="shared" si="22"/>
        <v>0</v>
      </c>
      <c r="K209" s="1352">
        <f t="shared" si="22"/>
        <v>0</v>
      </c>
      <c r="L209" s="184"/>
      <c r="M209" s="184"/>
      <c r="O209" s="1403"/>
      <c r="P209" s="969"/>
      <c r="Q209" s="75"/>
      <c r="R209" s="1385"/>
      <c r="S209" s="1402"/>
    </row>
    <row r="210" spans="1:19" x14ac:dyDescent="0.2">
      <c r="A210" s="33"/>
      <c r="B210" s="1"/>
      <c r="C210" s="45"/>
      <c r="D210" s="43"/>
      <c r="E210" s="43"/>
      <c r="F210" s="148"/>
      <c r="G210" s="149"/>
      <c r="H210" s="149"/>
      <c r="I210" s="149"/>
      <c r="J210" s="149"/>
      <c r="K210" s="149"/>
      <c r="L210" s="184"/>
      <c r="M210" s="184"/>
      <c r="O210" s="1403"/>
      <c r="P210" s="969" t="s">
        <v>390</v>
      </c>
      <c r="Q210" s="74"/>
      <c r="R210" s="1385"/>
      <c r="S210" s="1402"/>
    </row>
    <row r="211" spans="1:19" x14ac:dyDescent="0.2">
      <c r="A211" s="33">
        <f>+A48</f>
        <v>6</v>
      </c>
      <c r="B211" s="1"/>
      <c r="C211" s="45" t="str">
        <f>+C48</f>
        <v>Description (Output 6)</v>
      </c>
      <c r="D211" s="43">
        <f>+D48</f>
        <v>0</v>
      </c>
      <c r="E211" s="43">
        <f>+E48</f>
        <v>0</v>
      </c>
      <c r="F211" s="148"/>
      <c r="G211" s="149"/>
      <c r="H211" s="149"/>
      <c r="I211" s="149"/>
      <c r="J211" s="149"/>
      <c r="K211" s="149"/>
      <c r="L211" s="184"/>
      <c r="M211" s="184"/>
      <c r="O211" s="1403"/>
      <c r="P211" s="1386"/>
      <c r="Q211" s="1383" t="s">
        <v>394</v>
      </c>
      <c r="R211" s="970">
        <f>SUM(R188:R189)</f>
        <v>0</v>
      </c>
      <c r="S211" s="1402"/>
    </row>
    <row r="212" spans="1:19" x14ac:dyDescent="0.2">
      <c r="A212" s="33"/>
      <c r="B212" s="1"/>
      <c r="C212" s="45" t="s">
        <v>120</v>
      </c>
      <c r="D212" s="43"/>
      <c r="E212" s="43"/>
      <c r="F212" s="148">
        <f>SUM(G212:K212)</f>
        <v>0</v>
      </c>
      <c r="G212" s="149">
        <f>' Original Budget Template'!G163</f>
        <v>0</v>
      </c>
      <c r="H212" s="149">
        <f>' Original Budget Template'!H163</f>
        <v>0</v>
      </c>
      <c r="I212" s="149">
        <f>' Original Budget Template'!I163</f>
        <v>0</v>
      </c>
      <c r="J212" s="149">
        <f>' Original Budget Template'!J163</f>
        <v>0</v>
      </c>
      <c r="K212" s="149">
        <f>' Original Budget Template'!K163</f>
        <v>0</v>
      </c>
      <c r="L212" s="184"/>
      <c r="M212" s="184"/>
      <c r="O212" s="1403"/>
      <c r="P212" s="1386"/>
      <c r="Q212" s="1394" t="s">
        <v>399</v>
      </c>
      <c r="R212" s="1388">
        <f>+'Progress Financial Report -Yr 4'!$AA$3</f>
        <v>1</v>
      </c>
      <c r="S212" s="1402"/>
    </row>
    <row r="213" spans="1:19" x14ac:dyDescent="0.2">
      <c r="A213" s="33"/>
      <c r="B213" s="1"/>
      <c r="C213" s="45" t="s">
        <v>121</v>
      </c>
      <c r="D213" s="43"/>
      <c r="E213" s="43"/>
      <c r="F213" s="148">
        <f>SUM(G213:K213)</f>
        <v>0</v>
      </c>
      <c r="G213" s="718">
        <f>IF(ISERROR(SUMIF($B$48:$B$54,1,$K$48:$K$54)/$AA$3),0,(SUMIF($B$48:$B$54,1,$K$48:$K$54)/$AA$3))+IF(ISERROR(SUMIF($B$48:$B$54,2,$K$48:$K$54)/$AA$5),0,(SUMIF($B$48:$B$54,2,$K$48:$K$54)/$AA$5))</f>
        <v>0</v>
      </c>
      <c r="H213" s="718">
        <f>IF(ISERROR(SUMIF($B$48:$B$54,1,$O$48:$AA$54)/$AA$3),0,(SUMIF($B$48:$B$54,1,$O$48:$AA$54)/$AA$3))+IF(ISERROR(SUMIF($B$48:$B$54,2,$O$48:$AA$54)/$AA$5),0,(SUMIF($B$48:$B$54,2,$O$48:$AA$54)/$AA$5))</f>
        <v>0</v>
      </c>
      <c r="I213" s="718">
        <f>IF(ISERROR(SUMIF($B$48:$B$54,1,$S$48:$S$54)/$AA$3),0,(SUMIF($B$48:$B$54,1,$S$48:$S$54)/$AA$3))+IF(ISERROR(SUMIF($B$48:$B$54,2,$S$48:$S$54)/$AA$5),0,(SUMIF($B$48:$B$54,2,$S$48:$S$54)/$AA$5))</f>
        <v>0</v>
      </c>
      <c r="J213" s="718">
        <f>IF(ISERROR(SUMIF($B$48:$B$54,1,$W$48:$AA$54)/$AA$3),0,(SUMIF($B$48:$B$54,1,$W$48:$AA$54)/$AA$3))+IF(ISERROR(SUMIF($B$48:$B$54,2,$W$48:$AA$54)/$AA$5),0,(SUMIF($B$48:$B$54,2,$W$48:$AA$54)/$AA$5))</f>
        <v>0</v>
      </c>
      <c r="K213" s="718">
        <f>IF(ISERROR(SUMIF($B$48:$B$54,1,$AE$48:$AE$54)/$AA$3),0,(SUMIF($B$48:$B$54,1,$AE$48:$AE$54)/$AA$3))+IF(ISERROR(SUMIF($B$48:$B$54,2,$AE$48:$AE$54)/$AA$5),0,(SUMIF($B$48:$B$54,2,$AE$48:$AE$54)/$AA$5))</f>
        <v>0</v>
      </c>
      <c r="L213" s="184"/>
      <c r="M213" s="184"/>
      <c r="O213" s="1403"/>
      <c r="P213" s="969"/>
      <c r="Q213" s="1384" t="s">
        <v>396</v>
      </c>
      <c r="R213" s="1387">
        <f>+R211/R212</f>
        <v>0</v>
      </c>
      <c r="S213" s="1402"/>
    </row>
    <row r="214" spans="1:19" x14ac:dyDescent="0.2">
      <c r="A214" s="33"/>
      <c r="B214" s="1"/>
      <c r="C214" s="1244" t="s">
        <v>122</v>
      </c>
      <c r="D214" s="43"/>
      <c r="E214" s="43"/>
      <c r="F214" s="148">
        <f t="shared" ref="F214:K214" si="23">+F213-F212</f>
        <v>0</v>
      </c>
      <c r="G214" s="149">
        <f t="shared" si="23"/>
        <v>0</v>
      </c>
      <c r="H214" s="149">
        <f t="shared" si="23"/>
        <v>0</v>
      </c>
      <c r="I214" s="149">
        <f t="shared" si="23"/>
        <v>0</v>
      </c>
      <c r="J214" s="149">
        <f t="shared" si="23"/>
        <v>0</v>
      </c>
      <c r="K214" s="149">
        <f t="shared" si="23"/>
        <v>0</v>
      </c>
      <c r="L214" s="184"/>
      <c r="M214" s="184"/>
      <c r="O214" s="1403"/>
      <c r="P214" s="969" t="s">
        <v>391</v>
      </c>
      <c r="Q214" s="74"/>
      <c r="R214" s="1385"/>
      <c r="S214" s="1402"/>
    </row>
    <row r="215" spans="1:19" x14ac:dyDescent="0.2">
      <c r="A215" s="33"/>
      <c r="B215" s="1"/>
      <c r="C215" s="1244" t="s">
        <v>123</v>
      </c>
      <c r="D215" s="43"/>
      <c r="E215" s="43"/>
      <c r="F215" s="171">
        <f t="shared" ref="F215:K215" si="24">IF(F212=0,0,F214/F212)</f>
        <v>0</v>
      </c>
      <c r="G215" s="1352">
        <f t="shared" si="24"/>
        <v>0</v>
      </c>
      <c r="H215" s="1352">
        <f t="shared" si="24"/>
        <v>0</v>
      </c>
      <c r="I215" s="1352">
        <f t="shared" si="24"/>
        <v>0</v>
      </c>
      <c r="J215" s="1352">
        <f t="shared" si="24"/>
        <v>0</v>
      </c>
      <c r="K215" s="1352">
        <f t="shared" si="24"/>
        <v>0</v>
      </c>
      <c r="L215" s="184"/>
      <c r="M215" s="184"/>
      <c r="O215" s="1403"/>
      <c r="P215" s="1386"/>
      <c r="Q215" s="1383" t="s">
        <v>394</v>
      </c>
      <c r="R215" s="970">
        <f>SUM(R191:R192)</f>
        <v>0</v>
      </c>
      <c r="S215" s="1402"/>
    </row>
    <row r="216" spans="1:19" x14ac:dyDescent="0.2">
      <c r="A216" s="33"/>
      <c r="B216" s="1"/>
      <c r="C216" s="45"/>
      <c r="D216" s="43"/>
      <c r="E216" s="43"/>
      <c r="F216" s="148"/>
      <c r="G216" s="149"/>
      <c r="H216" s="149"/>
      <c r="I216" s="149"/>
      <c r="J216" s="149"/>
      <c r="K216" s="149"/>
      <c r="L216" s="184"/>
      <c r="M216" s="184"/>
      <c r="O216" s="1403"/>
      <c r="P216" s="1386"/>
      <c r="Q216" s="1394" t="s">
        <v>399</v>
      </c>
      <c r="R216" s="1388">
        <f>+'Progress Financial Report -Yr 4'!$AA$5</f>
        <v>1</v>
      </c>
      <c r="S216" s="1402"/>
    </row>
    <row r="217" spans="1:19" x14ac:dyDescent="0.2">
      <c r="A217" s="33">
        <f>+A55</f>
        <v>7</v>
      </c>
      <c r="B217" s="1"/>
      <c r="C217" s="45" t="str">
        <f>+C55</f>
        <v>Description (Output 7)</v>
      </c>
      <c r="D217" s="43">
        <f>+D55</f>
        <v>0</v>
      </c>
      <c r="E217" s="43">
        <f>+E55</f>
        <v>0</v>
      </c>
      <c r="F217" s="148"/>
      <c r="G217" s="149"/>
      <c r="H217" s="149"/>
      <c r="I217" s="149"/>
      <c r="J217" s="149"/>
      <c r="K217" s="149"/>
      <c r="L217" s="184"/>
      <c r="M217" s="184"/>
      <c r="O217" s="1401"/>
      <c r="P217" s="969"/>
      <c r="Q217" s="1384" t="s">
        <v>396</v>
      </c>
      <c r="R217" s="1387">
        <f>+R215/R216</f>
        <v>0</v>
      </c>
      <c r="S217" s="1402"/>
    </row>
    <row r="218" spans="1:19" x14ac:dyDescent="0.2">
      <c r="A218" s="33"/>
      <c r="B218" s="1"/>
      <c r="C218" s="45" t="s">
        <v>120</v>
      </c>
      <c r="D218" s="43"/>
      <c r="E218" s="43"/>
      <c r="F218" s="148">
        <f>SUM(G218:K218)</f>
        <v>0</v>
      </c>
      <c r="G218" s="149">
        <f>' Original Budget Template'!G165</f>
        <v>0</v>
      </c>
      <c r="H218" s="149">
        <f>' Original Budget Template'!H165</f>
        <v>0</v>
      </c>
      <c r="I218" s="149">
        <f>' Original Budget Template'!I165</f>
        <v>0</v>
      </c>
      <c r="J218" s="149">
        <f>' Original Budget Template'!J165</f>
        <v>0</v>
      </c>
      <c r="K218" s="149">
        <f>' Original Budget Template'!K165</f>
        <v>0</v>
      </c>
      <c r="L218" s="184"/>
      <c r="M218" s="184"/>
      <c r="O218" s="1401"/>
      <c r="P218" s="969"/>
      <c r="Q218" s="74"/>
      <c r="R218" s="1385"/>
      <c r="S218" s="1402"/>
    </row>
    <row r="219" spans="1:19" x14ac:dyDescent="0.2">
      <c r="A219" s="33"/>
      <c r="B219" s="1"/>
      <c r="C219" s="45" t="s">
        <v>121</v>
      </c>
      <c r="D219" s="43"/>
      <c r="E219" s="43"/>
      <c r="F219" s="148">
        <f>SUM(G219:K219)</f>
        <v>0</v>
      </c>
      <c r="G219" s="718">
        <f>IF(ISERROR(SUMIF($B$55:$B$61,1,$K$55:$K$61)/$AA$3),0,(SUMIF($B$55:$B$61,1,$K$55:$K$61)/$AA$3))+IF(ISERROR(SUMIF($B$55:$B$61,2,$K$55:$K$61)/$AA$5),0,(SUMIF($B$55:$B$61,2,$K$55:$K$61)/$AA$5))</f>
        <v>0</v>
      </c>
      <c r="H219" s="718">
        <f>IF(ISERROR(SUMIF($B$55:$B$61,1,$O$55:$AA$61)/$AA$3),0,(SUMIF($B$55:$B$61,1,$O$55:$AA$61)/$AA$3))+IF(ISERROR(SUMIF($B$55:$B$61,2,$O$55:$AA$61)/$AA$5),0,(SUMIF($B$55:$B$61,2,$O$55:$AA$61)/$AA$5))</f>
        <v>0</v>
      </c>
      <c r="I219" s="718">
        <f>IF(ISERROR(SUMIF($B$55:$B$61,1,$S$55:$S$61)/$AA$3),0,(SUMIF($B$55:$B$61,1,$S$55:$S$61)/$AA$3))+IF(ISERROR(SUMIF($B$55:$B$61,2,$S$55:$S$61)/$AA$5),0,(SUMIF($B$55:$B$61,2,$S$55:$S$61)/$AA$5))</f>
        <v>0</v>
      </c>
      <c r="J219" s="718">
        <f>IF(ISERROR(SUMIF($B$55:$B$61,1,$W$55:$AA$61)/$AA$3),0,(SUMIF($B$55:$B$61,1,$W$55:$AA$61)/$AA$3))+IF(ISERROR(SUMIF($B$55:$B$61,2,$W$55:$AA$61)/$AA$5),0,(SUMIF($B$55:$B$61,2,$W$55:$AA$61)/$AA$5))</f>
        <v>0</v>
      </c>
      <c r="K219" s="718">
        <f>IF(ISERROR(SUMIF($B$55:$B$61,1,$AE$55:$AE$61)/$AA$3),0,(SUMIF($B$55:$B$61,1,$AE$55:$AE$61)/$AA$3))+IF(ISERROR(SUMIF($B$55:$B$61,2,$AE$55:$AE$61)/$AA$5),0,(SUMIF($B$55:$B$61,2,$AE$55:$AE$61)/$AA$5))</f>
        <v>0</v>
      </c>
      <c r="L219" s="184"/>
      <c r="M219" s="184"/>
      <c r="O219" s="1401"/>
      <c r="P219" s="972" t="s">
        <v>397</v>
      </c>
      <c r="Q219" s="1389"/>
      <c r="R219" s="1392">
        <f>+R217+R213-R186</f>
        <v>0</v>
      </c>
      <c r="S219" s="1402"/>
    </row>
    <row r="220" spans="1:19" x14ac:dyDescent="0.2">
      <c r="A220" s="33"/>
      <c r="B220" s="1"/>
      <c r="C220" s="1244" t="s">
        <v>122</v>
      </c>
      <c r="D220" s="43"/>
      <c r="E220" s="43"/>
      <c r="F220" s="148">
        <f t="shared" ref="F220:K220" si="25">+F219-F218</f>
        <v>0</v>
      </c>
      <c r="G220" s="149">
        <f t="shared" si="25"/>
        <v>0</v>
      </c>
      <c r="H220" s="149">
        <f t="shared" si="25"/>
        <v>0</v>
      </c>
      <c r="I220" s="149">
        <f t="shared" si="25"/>
        <v>0</v>
      </c>
      <c r="J220" s="149">
        <f t="shared" si="25"/>
        <v>0</v>
      </c>
      <c r="K220" s="149">
        <f t="shared" si="25"/>
        <v>0</v>
      </c>
      <c r="L220" s="184"/>
      <c r="M220" s="184"/>
      <c r="O220" s="1404"/>
      <c r="P220" s="1405"/>
      <c r="Q220" s="1405"/>
      <c r="R220" s="1406"/>
      <c r="S220" s="1407"/>
    </row>
    <row r="221" spans="1:19" x14ac:dyDescent="0.2">
      <c r="A221" s="33"/>
      <c r="B221" s="1"/>
      <c r="C221" s="1244" t="s">
        <v>123</v>
      </c>
      <c r="D221" s="43"/>
      <c r="E221" s="43"/>
      <c r="F221" s="171">
        <f t="shared" ref="F221:K221" si="26">IF(F218=0,0,F220/F218)</f>
        <v>0</v>
      </c>
      <c r="G221" s="1352">
        <f t="shared" si="26"/>
        <v>0</v>
      </c>
      <c r="H221" s="1352">
        <f t="shared" si="26"/>
        <v>0</v>
      </c>
      <c r="I221" s="1352">
        <f t="shared" si="26"/>
        <v>0</v>
      </c>
      <c r="J221" s="1352">
        <f t="shared" si="26"/>
        <v>0</v>
      </c>
      <c r="K221" s="1352">
        <f t="shared" si="26"/>
        <v>0</v>
      </c>
      <c r="L221" s="184"/>
      <c r="M221" s="184"/>
    </row>
    <row r="222" spans="1:19" x14ac:dyDescent="0.2">
      <c r="A222" s="33"/>
      <c r="B222" s="1"/>
      <c r="C222" s="45"/>
      <c r="D222" s="43"/>
      <c r="E222" s="43"/>
      <c r="F222" s="148"/>
      <c r="G222" s="149"/>
      <c r="H222" s="149"/>
      <c r="I222" s="149"/>
      <c r="J222" s="149"/>
      <c r="K222" s="149"/>
      <c r="L222" s="184"/>
      <c r="M222" s="184"/>
    </row>
    <row r="223" spans="1:19" x14ac:dyDescent="0.2">
      <c r="A223" s="33">
        <f>+A62</f>
        <v>8</v>
      </c>
      <c r="B223" s="1"/>
      <c r="C223" s="45" t="str">
        <f>+C62</f>
        <v>Description (Output 8)</v>
      </c>
      <c r="D223" s="43">
        <f>+D62</f>
        <v>0</v>
      </c>
      <c r="E223" s="43">
        <f>+E62</f>
        <v>0</v>
      </c>
      <c r="F223" s="148"/>
      <c r="G223" s="149"/>
      <c r="H223" s="149"/>
      <c r="I223" s="149"/>
      <c r="J223" s="149"/>
      <c r="K223" s="149"/>
      <c r="L223" s="184"/>
      <c r="M223" s="184"/>
    </row>
    <row r="224" spans="1:19" x14ac:dyDescent="0.2">
      <c r="A224" s="33"/>
      <c r="B224" s="1"/>
      <c r="C224" s="45" t="s">
        <v>120</v>
      </c>
      <c r="D224" s="43"/>
      <c r="E224" s="43"/>
      <c r="F224" s="148">
        <f>SUM(G224:K224)</f>
        <v>0</v>
      </c>
      <c r="G224" s="149">
        <f>' Original Budget Template'!G167</f>
        <v>0</v>
      </c>
      <c r="H224" s="149">
        <f>' Original Budget Template'!H167</f>
        <v>0</v>
      </c>
      <c r="I224" s="149">
        <f>' Original Budget Template'!I167</f>
        <v>0</v>
      </c>
      <c r="J224" s="149">
        <f>' Original Budget Template'!J167</f>
        <v>0</v>
      </c>
      <c r="K224" s="149">
        <f>' Original Budget Template'!K167</f>
        <v>0</v>
      </c>
      <c r="L224" s="184"/>
      <c r="M224" s="184"/>
    </row>
    <row r="225" spans="1:13" x14ac:dyDescent="0.2">
      <c r="A225" s="33"/>
      <c r="B225" s="1"/>
      <c r="C225" s="45" t="s">
        <v>121</v>
      </c>
      <c r="D225" s="43"/>
      <c r="E225" s="43"/>
      <c r="F225" s="148">
        <f>SUM(G225:K225)</f>
        <v>0</v>
      </c>
      <c r="G225" s="718">
        <f>IF(ISERROR(SUMIF($B$62:$B$68,1,$K$62:$K$68)/$AA$3),0,(SUMIF($B$62:$B$68,1,$K$62:$K$68)/$AA$3))+IF(ISERROR(SUMIF($B$62:$B$68,2,$K$62:$K$68)/$AA$5),0,(SUMIF($B$62:$B$68,2,$K$62:$K$68)/$AA$5))</f>
        <v>0</v>
      </c>
      <c r="H225" s="718">
        <f>IF(ISERROR(SUMIF($B$62:$B$68,1,$O$62:$O$68)/$AA$3),0,(SUMIF($B$62:$B$68,1,$O$62:$O$68)/$AA$3))+IF(ISERROR(SUMIF($B$62:$B$68,2,$O$62:$O$68)/$AA$5),0,(SUMIF($B$62:$B$68,2,$O$62:$O$68)/$AA$5))</f>
        <v>0</v>
      </c>
      <c r="I225" s="718">
        <f>IF(ISERROR(SUMIF($B$62:$B$68,1,$S$62:$S$68)/$AA$3),0,(SUMIF($B$62:$B$68,1,$S$62:$S$68)/$AA$3))+IF(ISERROR(SUMIF($B$62:$B$68,2,$S$62:$S$68)/$AA$5),0,(SUMIF($B$62:$B$68,2,$S$62:$S$68)/$AA$5))</f>
        <v>0</v>
      </c>
      <c r="J225" s="718">
        <f>IF(ISERROR(SUMIF($B$62:$B$68,1,$W$62:$W$68)/$AA$3),0,(SUMIF($B$62:$B$68,1,$W$62:$W$68)/$AA$3))+IF(ISERROR(SUMIF($B$62:$B$68,2,$W$62:$W$68)/$AA$5),0,(SUMIF($B$62:$B$68,2,$W$62:$W$68)/$AA$5))</f>
        <v>0</v>
      </c>
      <c r="K225" s="718">
        <f>IF(ISERROR(SUMIF($B$62:$B$68,1,$AE$62:$AE$68)/$AA$3),0,(SUMIF($B$62:$B$68,1,$AE$62:$AE$68)/$AA$3))+IF(ISERROR(SUMIF($B$62:$B$68,2,$AE$62:$AE$68)/$AA$5),0,(SUMIF($B$62:$B$68,2,$AE$62:$AE$68)/$AA$5))</f>
        <v>0</v>
      </c>
      <c r="L225" s="184"/>
      <c r="M225" s="184"/>
    </row>
    <row r="226" spans="1:13" x14ac:dyDescent="0.2">
      <c r="A226" s="33"/>
      <c r="B226" s="1"/>
      <c r="C226" s="1244" t="s">
        <v>122</v>
      </c>
      <c r="D226" s="43"/>
      <c r="E226" s="43"/>
      <c r="F226" s="148">
        <f t="shared" ref="F226:K226" si="27">+F225-F224</f>
        <v>0</v>
      </c>
      <c r="G226" s="149">
        <f t="shared" si="27"/>
        <v>0</v>
      </c>
      <c r="H226" s="149">
        <f t="shared" si="27"/>
        <v>0</v>
      </c>
      <c r="I226" s="149">
        <f t="shared" si="27"/>
        <v>0</v>
      </c>
      <c r="J226" s="149">
        <f t="shared" si="27"/>
        <v>0</v>
      </c>
      <c r="K226" s="149">
        <f t="shared" si="27"/>
        <v>0</v>
      </c>
      <c r="L226" s="184"/>
      <c r="M226" s="184"/>
    </row>
    <row r="227" spans="1:13" x14ac:dyDescent="0.2">
      <c r="A227" s="33"/>
      <c r="B227" s="1"/>
      <c r="C227" s="1244" t="s">
        <v>123</v>
      </c>
      <c r="D227" s="43"/>
      <c r="E227" s="43"/>
      <c r="F227" s="171">
        <f t="shared" ref="F227:K227" si="28">IF(F224=0,0,F226/F224)</f>
        <v>0</v>
      </c>
      <c r="G227" s="1352">
        <f t="shared" si="28"/>
        <v>0</v>
      </c>
      <c r="H227" s="1352">
        <f t="shared" si="28"/>
        <v>0</v>
      </c>
      <c r="I227" s="1352">
        <f t="shared" si="28"/>
        <v>0</v>
      </c>
      <c r="J227" s="1352">
        <f t="shared" si="28"/>
        <v>0</v>
      </c>
      <c r="K227" s="1352">
        <f t="shared" si="28"/>
        <v>0</v>
      </c>
      <c r="L227" s="184"/>
      <c r="M227" s="184"/>
    </row>
    <row r="228" spans="1:13" x14ac:dyDescent="0.2">
      <c r="A228" s="33"/>
      <c r="B228" s="1"/>
      <c r="C228" s="45"/>
      <c r="D228" s="43"/>
      <c r="E228" s="43"/>
      <c r="F228" s="148"/>
      <c r="G228" s="149"/>
      <c r="H228" s="149"/>
      <c r="I228" s="149"/>
      <c r="J228" s="149"/>
      <c r="K228" s="149"/>
      <c r="L228" s="184"/>
      <c r="M228" s="184"/>
    </row>
    <row r="229" spans="1:13" x14ac:dyDescent="0.2">
      <c r="A229" s="33">
        <f>+A69</f>
        <v>9</v>
      </c>
      <c r="B229" s="1"/>
      <c r="C229" s="45" t="str">
        <f>+C69</f>
        <v>Description (Output 9)</v>
      </c>
      <c r="D229" s="43">
        <f>+D69</f>
        <v>0</v>
      </c>
      <c r="E229" s="43">
        <f>+E69</f>
        <v>0</v>
      </c>
      <c r="F229" s="148"/>
      <c r="G229" s="149"/>
      <c r="H229" s="149"/>
      <c r="I229" s="149"/>
      <c r="J229" s="149"/>
      <c r="K229" s="149"/>
      <c r="L229" s="184"/>
      <c r="M229" s="184"/>
    </row>
    <row r="230" spans="1:13" x14ac:dyDescent="0.2">
      <c r="A230" s="33"/>
      <c r="B230" s="1"/>
      <c r="C230" s="45" t="s">
        <v>120</v>
      </c>
      <c r="D230" s="43"/>
      <c r="E230" s="43"/>
      <c r="F230" s="148">
        <f>SUM(G230:K230)</f>
        <v>0</v>
      </c>
      <c r="G230" s="149">
        <f>' Original Budget Template'!G169</f>
        <v>0</v>
      </c>
      <c r="H230" s="149">
        <f>' Original Budget Template'!H169</f>
        <v>0</v>
      </c>
      <c r="I230" s="149">
        <f>' Original Budget Template'!I169</f>
        <v>0</v>
      </c>
      <c r="J230" s="149">
        <f>' Original Budget Template'!J169</f>
        <v>0</v>
      </c>
      <c r="K230" s="149">
        <f>' Original Budget Template'!K169</f>
        <v>0</v>
      </c>
      <c r="L230" s="184"/>
      <c r="M230" s="184"/>
    </row>
    <row r="231" spans="1:13" x14ac:dyDescent="0.2">
      <c r="A231" s="33"/>
      <c r="B231" s="1"/>
      <c r="C231" s="45" t="s">
        <v>121</v>
      </c>
      <c r="D231" s="43"/>
      <c r="E231" s="43"/>
      <c r="F231" s="148">
        <f>SUM(G231:K231)</f>
        <v>0</v>
      </c>
      <c r="G231" s="718">
        <f>IF(ISERROR(SUMIF($B$69:$B$75,1,$K$69:$K$75)/$AA$3),0,(SUMIF($B$69:$B$75,1,$K$69:$K$75)/$AA$3))+IF(ISERROR(SUMIF($B$69:$B$75,2,$K$69:$K$75)/$AA$5),0,(SUMIF($B$69:$B$75,2,$K$69:$K$75)/$AA$5))</f>
        <v>0</v>
      </c>
      <c r="H231" s="718">
        <f>IF(ISERROR(SUMIF($B$69:$B$75,1,$O$69:$O$75)/$AA$3),0,(SUMIF($B$69:$B$75,1,$O$69:$O$75)/$AA$3))+IF(ISERROR(SUMIF($B$69:$B$75,2,$O$69:$O$75)/$AA$5),0,(SUMIF($B$69:$B$75,2,$O$69:$O$75)/$AA$5))</f>
        <v>0</v>
      </c>
      <c r="I231" s="718">
        <f>IF(ISERROR(SUMIF($B$69:$B$75,1,$S$69:$S$75)/$AA$3),0,(SUMIF($B$69:$B$75,1,$S$69:$S$75)/$AA$3))+IF(ISERROR(SUMIF($B$69:$B$75,2,$S$69:$S$75)/$AA$5),0,(SUMIF($B$69:$B$75,2,$S$69:$S$75)/$AA$5))</f>
        <v>0</v>
      </c>
      <c r="J231" s="718">
        <f>IF(ISERROR(SUMIF($B$69:$B$75,1,$W$69:$W$75)/$AA$3),0,(SUMIF($B$69:$B$75,1,$W$69:$W$75)/$AA$3))+IF(ISERROR(SUMIF($B$69:$B$75,2,$W$69:$W$75)/$AA$5),0,(SUMIF($B$69:$B$75,2,$W$69:$W$75)/$AA$5))</f>
        <v>0</v>
      </c>
      <c r="K231" s="718">
        <f>IF(ISERROR(SUMIF($B$69:$B$75,1,$AE$69:$AE$75)/$AA$3),0,(SUMIF($B$69:$B$75,1,$AE$69:$AE$75)/$AA$3))+IF(ISERROR(SUMIF($B$69:$B$75,2,$AE$69:$AE$75)/$AA$5),0,(SUMIF($B$69:$B$75,2,$AE$69:$AE$75)/$AA$5))</f>
        <v>0</v>
      </c>
      <c r="L231" s="184"/>
      <c r="M231" s="184"/>
    </row>
    <row r="232" spans="1:13" x14ac:dyDescent="0.2">
      <c r="A232" s="33"/>
      <c r="B232" s="1"/>
      <c r="C232" s="1244" t="s">
        <v>122</v>
      </c>
      <c r="D232" s="43"/>
      <c r="E232" s="43"/>
      <c r="F232" s="148">
        <f t="shared" ref="F232:K232" si="29">+F231-F230</f>
        <v>0</v>
      </c>
      <c r="G232" s="149">
        <f t="shared" si="29"/>
        <v>0</v>
      </c>
      <c r="H232" s="149">
        <f t="shared" si="29"/>
        <v>0</v>
      </c>
      <c r="I232" s="149">
        <f t="shared" si="29"/>
        <v>0</v>
      </c>
      <c r="J232" s="149">
        <f t="shared" si="29"/>
        <v>0</v>
      </c>
      <c r="K232" s="149">
        <f t="shared" si="29"/>
        <v>0</v>
      </c>
      <c r="L232" s="184"/>
      <c r="M232" s="184"/>
    </row>
    <row r="233" spans="1:13" x14ac:dyDescent="0.2">
      <c r="A233" s="33"/>
      <c r="B233" s="1"/>
      <c r="C233" s="1244" t="s">
        <v>123</v>
      </c>
      <c r="D233" s="43"/>
      <c r="E233" s="43"/>
      <c r="F233" s="171">
        <f t="shared" ref="F233:K233" si="30">IF(F230=0,0,F232/F230)</f>
        <v>0</v>
      </c>
      <c r="G233" s="1352">
        <f t="shared" si="30"/>
        <v>0</v>
      </c>
      <c r="H233" s="1352">
        <f t="shared" si="30"/>
        <v>0</v>
      </c>
      <c r="I233" s="1352">
        <f t="shared" si="30"/>
        <v>0</v>
      </c>
      <c r="J233" s="1352">
        <f t="shared" si="30"/>
        <v>0</v>
      </c>
      <c r="K233" s="1352">
        <f t="shared" si="30"/>
        <v>0</v>
      </c>
      <c r="L233" s="184"/>
      <c r="M233" s="184"/>
    </row>
    <row r="234" spans="1:13" x14ac:dyDescent="0.2">
      <c r="A234" s="33"/>
      <c r="B234" s="1"/>
      <c r="C234" s="45"/>
      <c r="D234" s="43"/>
      <c r="E234" s="43"/>
      <c r="F234" s="148"/>
      <c r="G234" s="149"/>
      <c r="H234" s="149"/>
      <c r="I234" s="149"/>
      <c r="J234" s="149"/>
      <c r="K234" s="149"/>
      <c r="L234" s="184"/>
      <c r="M234" s="184"/>
    </row>
    <row r="235" spans="1:13" x14ac:dyDescent="0.2">
      <c r="A235" s="33" t="str">
        <f>+A77</f>
        <v>A</v>
      </c>
      <c r="B235" s="1"/>
      <c r="C235" s="45" t="str">
        <f>+C77</f>
        <v>Direct Output Support Costs</v>
      </c>
      <c r="D235" s="43">
        <f>+D77</f>
        <v>0</v>
      </c>
      <c r="E235" s="43">
        <f>+E77</f>
        <v>0</v>
      </c>
      <c r="F235" s="148"/>
      <c r="G235" s="149"/>
      <c r="H235" s="149"/>
      <c r="I235" s="149"/>
      <c r="J235" s="149"/>
      <c r="K235" s="149"/>
      <c r="L235" s="184"/>
      <c r="M235" s="184"/>
    </row>
    <row r="236" spans="1:13" x14ac:dyDescent="0.2">
      <c r="A236" s="33"/>
      <c r="B236" s="1"/>
      <c r="C236" s="45" t="s">
        <v>120</v>
      </c>
      <c r="D236" s="43"/>
      <c r="E236" s="43"/>
      <c r="F236" s="148">
        <f>SUM(G236:K236)</f>
        <v>0</v>
      </c>
      <c r="G236" s="149">
        <f>' Original Budget Template'!G171</f>
        <v>0</v>
      </c>
      <c r="H236" s="149">
        <f>' Original Budget Template'!H171</f>
        <v>0</v>
      </c>
      <c r="I236" s="149">
        <f>' Original Budget Template'!I171</f>
        <v>0</v>
      </c>
      <c r="J236" s="149">
        <f>' Original Budget Template'!J171</f>
        <v>0</v>
      </c>
      <c r="K236" s="149">
        <f>' Original Budget Template'!K171</f>
        <v>0</v>
      </c>
      <c r="L236" s="184"/>
      <c r="M236" s="184"/>
    </row>
    <row r="237" spans="1:13" x14ac:dyDescent="0.2">
      <c r="A237" s="33"/>
      <c r="B237" s="1"/>
      <c r="C237" s="45" t="s">
        <v>121</v>
      </c>
      <c r="D237" s="43"/>
      <c r="E237" s="43"/>
      <c r="F237" s="148">
        <f>SUM(G237:K237)</f>
        <v>0</v>
      </c>
      <c r="G237" s="718">
        <f>IF(ISERROR(SUMIF($B$77:$B$83,1,$K$77:$K$83)/$AA$3),0,(SUMIF($B$77:$B$83,1,$K$77:$K$83)/$AA$3))+IF(ISERROR(SUMIF($B$77:$B$83,2,$K$77:$K$83)/$AA$5),0,(SUMIF($B$77:$B$83,2,$K$77:$K$83)/$AA$5))</f>
        <v>0</v>
      </c>
      <c r="H237" s="718">
        <f>IF(ISERROR(SUMIF($B$77:$B$83,1,$O$77:$O$83)/$AA$3),0,(SUMIF($B$77:$B$83,1,$O$77:$O$83)/$AA$3))+IF(ISERROR(SUMIF($B$77:$B$83,2,$O$77:$O$83)/$AA$5),0,(SUMIF($B$77:$B$83,2,$O$77:$O$83)/$AA$5))</f>
        <v>0</v>
      </c>
      <c r="I237" s="718">
        <f>IF(ISERROR(SUMIF($B$77:$B$83,1,$S$77:$S$83)/$AA$3),0,(SUMIF($B$77:$B$83,1,$S$77:$S$83)/$AA$3))+IF(ISERROR(SUMIF($B$77:$B$83,2,$S$77:$S$83)/$AA$5),0,(SUMIF($B$77:$B$83,2,$S$77:$S$83)/$AA$5))</f>
        <v>0</v>
      </c>
      <c r="J237" s="718">
        <f>IF(ISERROR(SUMIF($B$77:$B$83,1,$W$77:$W$83)/$AA$3),0,(SUMIF($B$77:$B$83,1,$W$77:$W$83)/$AA$3))+IF(ISERROR(SUMIF($B$77:$B$83,2,$W$77:$W$83)/$AA$5),0,(SUMIF($B$77:$B$83,2,$W$77:$W$83)/$AA$5))</f>
        <v>0</v>
      </c>
      <c r="K237" s="718">
        <f>IF(ISERROR(SUMIF($B$77:$B$83,1,$AE$77:$AE$83)/$AA$3),0,(SUMIF($B$77:$B$83,1,$AE$77:$AE$83)/$AA$3))+IF(ISERROR(SUMIF($B$77:$B$83,2,$AE$77:$AE$83)/$AA$5),0,(SUMIF($B$77:$B$83,2,$AE$77:$AE$83)/$AA$5))</f>
        <v>0</v>
      </c>
      <c r="L237" s="184"/>
      <c r="M237" s="184"/>
    </row>
    <row r="238" spans="1:13" x14ac:dyDescent="0.2">
      <c r="A238" s="33"/>
      <c r="B238" s="1"/>
      <c r="C238" s="1244" t="s">
        <v>122</v>
      </c>
      <c r="D238" s="43"/>
      <c r="E238" s="43"/>
      <c r="F238" s="148">
        <f t="shared" ref="F238:K238" si="31">+F237-F236</f>
        <v>0</v>
      </c>
      <c r="G238" s="149">
        <f t="shared" si="31"/>
        <v>0</v>
      </c>
      <c r="H238" s="148">
        <f t="shared" si="31"/>
        <v>0</v>
      </c>
      <c r="I238" s="149">
        <f t="shared" si="31"/>
        <v>0</v>
      </c>
      <c r="J238" s="149">
        <f t="shared" si="31"/>
        <v>0</v>
      </c>
      <c r="K238" s="148">
        <f t="shared" si="31"/>
        <v>0</v>
      </c>
      <c r="L238" s="184"/>
      <c r="M238" s="184"/>
    </row>
    <row r="239" spans="1:13" x14ac:dyDescent="0.2">
      <c r="A239" s="33"/>
      <c r="B239" s="1"/>
      <c r="C239" s="1244" t="s">
        <v>123</v>
      </c>
      <c r="D239" s="43"/>
      <c r="E239" s="43"/>
      <c r="F239" s="171">
        <f t="shared" ref="F239:K239" si="32">IF(F236=0,0,F238/F236)</f>
        <v>0</v>
      </c>
      <c r="G239" s="171">
        <f t="shared" si="32"/>
        <v>0</v>
      </c>
      <c r="H239" s="171">
        <f t="shared" si="32"/>
        <v>0</v>
      </c>
      <c r="I239" s="171">
        <f t="shared" si="32"/>
        <v>0</v>
      </c>
      <c r="J239" s="171">
        <f t="shared" si="32"/>
        <v>0</v>
      </c>
      <c r="K239" s="171">
        <f t="shared" si="32"/>
        <v>0</v>
      </c>
      <c r="L239" s="184"/>
      <c r="M239" s="184"/>
    </row>
    <row r="240" spans="1:13" x14ac:dyDescent="0.2">
      <c r="A240" s="33"/>
      <c r="B240" s="1"/>
      <c r="C240" s="45"/>
      <c r="D240" s="43"/>
      <c r="E240" s="43"/>
      <c r="F240" s="148"/>
      <c r="G240" s="148"/>
      <c r="H240" s="148"/>
      <c r="I240" s="148"/>
      <c r="J240" s="148"/>
      <c r="K240" s="148"/>
      <c r="L240" s="184"/>
      <c r="M240" s="184"/>
    </row>
    <row r="241" spans="1:22" x14ac:dyDescent="0.2">
      <c r="A241" s="33" t="str">
        <f>+A89</f>
        <v>B</v>
      </c>
      <c r="B241" s="1"/>
      <c r="C241" s="184" t="s">
        <v>194</v>
      </c>
      <c r="D241" s="43">
        <f>+D89</f>
        <v>0</v>
      </c>
      <c r="E241" s="43">
        <f>+E89</f>
        <v>0</v>
      </c>
      <c r="F241" s="148"/>
      <c r="G241" s="148"/>
      <c r="H241" s="148"/>
      <c r="I241" s="148"/>
      <c r="J241" s="148"/>
      <c r="K241" s="148"/>
      <c r="L241" s="184"/>
      <c r="M241" s="184"/>
    </row>
    <row r="242" spans="1:22" x14ac:dyDescent="0.2">
      <c r="A242" s="33"/>
      <c r="B242" s="1"/>
      <c r="C242" s="45" t="s">
        <v>120</v>
      </c>
      <c r="D242" s="43"/>
      <c r="E242" s="43"/>
      <c r="F242" s="148">
        <f>SUM(G242:K242)</f>
        <v>0</v>
      </c>
      <c r="G242" s="148">
        <f>' Original Budget Template'!G173</f>
        <v>0</v>
      </c>
      <c r="H242" s="148">
        <f>' Original Budget Template'!H173</f>
        <v>0</v>
      </c>
      <c r="I242" s="148">
        <f>' Original Budget Template'!I173</f>
        <v>0</v>
      </c>
      <c r="J242" s="148">
        <f>' Original Budget Template'!J173</f>
        <v>0</v>
      </c>
      <c r="K242" s="148">
        <f>' Original Budget Template'!K173</f>
        <v>0</v>
      </c>
      <c r="L242" s="184"/>
      <c r="M242" s="184"/>
    </row>
    <row r="243" spans="1:22" x14ac:dyDescent="0.2">
      <c r="A243" s="33"/>
      <c r="B243" s="1"/>
      <c r="C243" s="45" t="s">
        <v>121</v>
      </c>
      <c r="D243" s="43"/>
      <c r="E243" s="43"/>
      <c r="F243" s="148">
        <f>SUM(G243:K243)</f>
        <v>0</v>
      </c>
      <c r="G243" s="148">
        <f>+K98</f>
        <v>0</v>
      </c>
      <c r="H243" s="149">
        <f>+O98</f>
        <v>0</v>
      </c>
      <c r="I243" s="149">
        <f>S98</f>
        <v>0</v>
      </c>
      <c r="J243" s="148">
        <f>W98</f>
        <v>0</v>
      </c>
      <c r="K243" s="148">
        <f>AE98</f>
        <v>0</v>
      </c>
      <c r="L243" s="184"/>
      <c r="M243" s="184"/>
    </row>
    <row r="244" spans="1:22" x14ac:dyDescent="0.2">
      <c r="A244" s="33"/>
      <c r="B244" s="1"/>
      <c r="C244" s="1244" t="s">
        <v>122</v>
      </c>
      <c r="D244" s="43"/>
      <c r="E244" s="43"/>
      <c r="F244" s="148">
        <f t="shared" ref="F244:K244" si="33">+F243-F242</f>
        <v>0</v>
      </c>
      <c r="G244" s="148">
        <f t="shared" si="33"/>
        <v>0</v>
      </c>
      <c r="H244" s="148">
        <f t="shared" si="33"/>
        <v>0</v>
      </c>
      <c r="I244" s="148">
        <f t="shared" si="33"/>
        <v>0</v>
      </c>
      <c r="J244" s="148">
        <f t="shared" si="33"/>
        <v>0</v>
      </c>
      <c r="K244" s="148">
        <f t="shared" si="33"/>
        <v>0</v>
      </c>
      <c r="L244" s="184"/>
      <c r="M244" s="184"/>
    </row>
    <row r="245" spans="1:22" x14ac:dyDescent="0.2">
      <c r="A245" s="33"/>
      <c r="B245" s="1"/>
      <c r="C245" s="1244" t="s">
        <v>123</v>
      </c>
      <c r="D245" s="43"/>
      <c r="E245" s="43"/>
      <c r="F245" s="171">
        <f t="shared" ref="F245:K245" si="34">IF(F242=0,0,F244/F242)</f>
        <v>0</v>
      </c>
      <c r="G245" s="171">
        <f t="shared" si="34"/>
        <v>0</v>
      </c>
      <c r="H245" s="171">
        <f t="shared" si="34"/>
        <v>0</v>
      </c>
      <c r="I245" s="171">
        <f t="shared" si="34"/>
        <v>0</v>
      </c>
      <c r="J245" s="171">
        <f t="shared" si="34"/>
        <v>0</v>
      </c>
      <c r="K245" s="171">
        <f t="shared" si="34"/>
        <v>0</v>
      </c>
      <c r="L245" s="184"/>
      <c r="M245" s="184"/>
    </row>
    <row r="246" spans="1:22" x14ac:dyDescent="0.2">
      <c r="A246" s="33"/>
      <c r="B246" s="1"/>
      <c r="C246" s="45"/>
      <c r="D246" s="43"/>
      <c r="E246" s="43"/>
      <c r="F246" s="148"/>
      <c r="G246" s="148"/>
      <c r="H246" s="148"/>
      <c r="I246" s="148"/>
      <c r="J246" s="148"/>
      <c r="K246" s="148"/>
      <c r="L246" s="184"/>
      <c r="M246" s="184"/>
    </row>
    <row r="247" spans="1:22" x14ac:dyDescent="0.2">
      <c r="A247" s="33" t="str">
        <f>+A101</f>
        <v>C</v>
      </c>
      <c r="B247" s="1"/>
      <c r="C247" s="184" t="s">
        <v>209</v>
      </c>
      <c r="D247" s="43">
        <f>+D101</f>
        <v>0</v>
      </c>
      <c r="E247" s="43">
        <f>+E101</f>
        <v>0</v>
      </c>
      <c r="F247" s="148"/>
      <c r="G247" s="148"/>
      <c r="H247" s="148"/>
      <c r="I247" s="148"/>
      <c r="J247" s="148"/>
      <c r="K247" s="148"/>
      <c r="L247" s="184"/>
      <c r="M247" s="184"/>
    </row>
    <row r="248" spans="1:22" x14ac:dyDescent="0.2">
      <c r="A248" s="33"/>
      <c r="B248" s="1"/>
      <c r="C248" s="45" t="s">
        <v>120</v>
      </c>
      <c r="D248" s="43"/>
      <c r="E248" s="43"/>
      <c r="F248" s="148">
        <f>SUM(G248:K248)</f>
        <v>0</v>
      </c>
      <c r="G248" s="148">
        <f>' Original Budget Template'!G175</f>
        <v>0</v>
      </c>
      <c r="H248" s="148">
        <f>' Original Budget Template'!H175</f>
        <v>0</v>
      </c>
      <c r="I248" s="148">
        <f>' Original Budget Template'!I175</f>
        <v>0</v>
      </c>
      <c r="J248" s="148">
        <f>' Original Budget Template'!J175</f>
        <v>0</v>
      </c>
      <c r="K248" s="148">
        <f>' Original Budget Template'!K175</f>
        <v>0</v>
      </c>
      <c r="L248" s="184"/>
      <c r="M248" s="184"/>
      <c r="N248" s="167"/>
      <c r="Q248"/>
      <c r="R248" s="59"/>
      <c r="T248"/>
      <c r="V248" s="16"/>
    </row>
    <row r="249" spans="1:22" x14ac:dyDescent="0.2">
      <c r="A249" s="33"/>
      <c r="B249" s="1"/>
      <c r="C249" s="45" t="s">
        <v>121</v>
      </c>
      <c r="D249" s="43"/>
      <c r="E249" s="43"/>
      <c r="F249" s="148">
        <f>SUM(G249:K249)</f>
        <v>0</v>
      </c>
      <c r="G249" s="148">
        <f>+K101</f>
        <v>0</v>
      </c>
      <c r="H249" s="149">
        <f>O101</f>
        <v>0</v>
      </c>
      <c r="I249" s="149">
        <f>S101</f>
        <v>0</v>
      </c>
      <c r="J249" s="148">
        <f>W101</f>
        <v>0</v>
      </c>
      <c r="K249" s="148">
        <f>AE101</f>
        <v>0</v>
      </c>
      <c r="L249" s="184"/>
      <c r="M249" s="184"/>
      <c r="N249" s="167"/>
      <c r="Q249"/>
      <c r="R249" s="59"/>
      <c r="T249"/>
      <c r="V249" s="16"/>
    </row>
    <row r="250" spans="1:22" x14ac:dyDescent="0.2">
      <c r="A250" s="33"/>
      <c r="B250" s="1"/>
      <c r="C250" s="1244" t="s">
        <v>122</v>
      </c>
      <c r="D250" s="43"/>
      <c r="E250" s="43"/>
      <c r="F250" s="148">
        <f t="shared" ref="F250:K250" si="35">+F249-F248</f>
        <v>0</v>
      </c>
      <c r="G250" s="148">
        <f t="shared" si="35"/>
        <v>0</v>
      </c>
      <c r="H250" s="148">
        <f t="shared" si="35"/>
        <v>0</v>
      </c>
      <c r="I250" s="148">
        <f t="shared" si="35"/>
        <v>0</v>
      </c>
      <c r="J250" s="148">
        <f t="shared" si="35"/>
        <v>0</v>
      </c>
      <c r="K250" s="148">
        <f t="shared" si="35"/>
        <v>0</v>
      </c>
      <c r="L250" s="184"/>
      <c r="M250" s="184"/>
      <c r="N250" s="167"/>
      <c r="Q250"/>
      <c r="R250" s="59"/>
      <c r="T250"/>
      <c r="V250" s="16"/>
    </row>
    <row r="251" spans="1:22" x14ac:dyDescent="0.2">
      <c r="A251" s="33"/>
      <c r="B251" s="1"/>
      <c r="C251" s="1244" t="s">
        <v>123</v>
      </c>
      <c r="D251" s="43"/>
      <c r="E251" s="43"/>
      <c r="F251" s="171">
        <f t="shared" ref="F251:K251" si="36">IF(F248=0,0,F250/F248)</f>
        <v>0</v>
      </c>
      <c r="G251" s="171">
        <f t="shared" si="36"/>
        <v>0</v>
      </c>
      <c r="H251" s="171">
        <f t="shared" si="36"/>
        <v>0</v>
      </c>
      <c r="I251" s="171">
        <f t="shared" si="36"/>
        <v>0</v>
      </c>
      <c r="J251" s="171">
        <f t="shared" si="36"/>
        <v>0</v>
      </c>
      <c r="K251" s="171">
        <f t="shared" si="36"/>
        <v>0</v>
      </c>
      <c r="L251" s="184"/>
      <c r="M251" s="184"/>
      <c r="N251" s="167"/>
      <c r="Q251"/>
      <c r="R251" s="59"/>
      <c r="T251"/>
      <c r="V251" s="16"/>
    </row>
    <row r="252" spans="1:22" x14ac:dyDescent="0.2">
      <c r="A252" s="33"/>
      <c r="B252" s="1"/>
      <c r="C252" s="45"/>
      <c r="D252" s="43"/>
      <c r="E252" s="43"/>
      <c r="F252" s="148"/>
      <c r="G252" s="148"/>
      <c r="H252" s="148"/>
      <c r="I252" s="148"/>
      <c r="J252" s="148"/>
      <c r="K252" s="148"/>
      <c r="L252" s="184"/>
      <c r="M252" s="184"/>
    </row>
    <row r="253" spans="1:22" x14ac:dyDescent="0.2">
      <c r="A253" s="33"/>
      <c r="B253" s="1"/>
      <c r="C253" s="45" t="s">
        <v>208</v>
      </c>
      <c r="D253" s="43"/>
      <c r="E253" s="43"/>
      <c r="F253" s="148"/>
      <c r="G253" s="148"/>
      <c r="H253" s="148"/>
      <c r="I253" s="148"/>
      <c r="J253" s="148"/>
      <c r="K253" s="148"/>
      <c r="L253" s="184"/>
      <c r="M253" s="184"/>
    </row>
    <row r="254" spans="1:22" x14ac:dyDescent="0.2">
      <c r="A254" s="33"/>
      <c r="B254" s="1"/>
      <c r="C254" s="45" t="s">
        <v>120</v>
      </c>
      <c r="D254" s="43"/>
      <c r="E254" s="43"/>
      <c r="F254" s="148">
        <f>SUM(G254:K254)</f>
        <v>0</v>
      </c>
      <c r="G254" s="148">
        <f>+' Original Budget Template'!L118</f>
        <v>0</v>
      </c>
      <c r="H254" s="148">
        <f>' Original Budget Template'!R118</f>
        <v>0</v>
      </c>
      <c r="I254" s="148">
        <f>' Original Budget Template'!X118</f>
        <v>0</v>
      </c>
      <c r="J254" s="148">
        <f>' Original Budget Template'!AD118</f>
        <v>0</v>
      </c>
      <c r="K254" s="148">
        <f>' Original Budget Template'!AJ118</f>
        <v>0</v>
      </c>
      <c r="L254" s="184"/>
      <c r="M254" s="184"/>
    </row>
    <row r="255" spans="1:22" x14ac:dyDescent="0.2">
      <c r="A255" s="33"/>
      <c r="B255" s="1"/>
      <c r="C255" s="45" t="s">
        <v>121</v>
      </c>
      <c r="D255" s="43"/>
      <c r="E255" s="43"/>
      <c r="F255" s="148">
        <f>SUM(G255:K255)</f>
        <v>0</v>
      </c>
      <c r="G255" s="148">
        <f>+K118</f>
        <v>0</v>
      </c>
      <c r="H255" s="149">
        <f>O118</f>
        <v>0</v>
      </c>
      <c r="I255" s="149">
        <f>S118</f>
        <v>0</v>
      </c>
      <c r="J255" s="148">
        <f>W118</f>
        <v>0</v>
      </c>
      <c r="K255" s="148">
        <f>AE118</f>
        <v>0</v>
      </c>
      <c r="L255" s="184"/>
      <c r="M255" s="184"/>
    </row>
    <row r="256" spans="1:22" x14ac:dyDescent="0.2">
      <c r="A256" s="33"/>
      <c r="B256" s="1"/>
      <c r="C256" s="1244" t="s">
        <v>122</v>
      </c>
      <c r="D256" s="43"/>
      <c r="E256" s="43"/>
      <c r="F256" s="148">
        <f t="shared" ref="F256:K256" si="37">+F255-F254</f>
        <v>0</v>
      </c>
      <c r="G256" s="148">
        <f t="shared" si="37"/>
        <v>0</v>
      </c>
      <c r="H256" s="148">
        <f t="shared" si="37"/>
        <v>0</v>
      </c>
      <c r="I256" s="148">
        <f t="shared" si="37"/>
        <v>0</v>
      </c>
      <c r="J256" s="148">
        <f t="shared" si="37"/>
        <v>0</v>
      </c>
      <c r="K256" s="148">
        <f t="shared" si="37"/>
        <v>0</v>
      </c>
      <c r="L256" s="184"/>
      <c r="M256" s="184"/>
    </row>
    <row r="257" spans="1:13" x14ac:dyDescent="0.2">
      <c r="A257" s="33"/>
      <c r="B257" s="1"/>
      <c r="C257" s="1244" t="s">
        <v>123</v>
      </c>
      <c r="D257" s="43"/>
      <c r="E257" s="43"/>
      <c r="F257" s="171">
        <f t="shared" ref="F257:K257" si="38">IF(F254=0,0,F256/F254)</f>
        <v>0</v>
      </c>
      <c r="G257" s="171">
        <f t="shared" si="38"/>
        <v>0</v>
      </c>
      <c r="H257" s="171">
        <f t="shared" si="38"/>
        <v>0</v>
      </c>
      <c r="I257" s="171">
        <f t="shared" si="38"/>
        <v>0</v>
      </c>
      <c r="J257" s="171">
        <f t="shared" si="38"/>
        <v>0</v>
      </c>
      <c r="K257" s="171">
        <f t="shared" si="38"/>
        <v>0</v>
      </c>
      <c r="L257" s="184"/>
      <c r="M257" s="184"/>
    </row>
    <row r="258" spans="1:13" x14ac:dyDescent="0.2">
      <c r="A258" s="33"/>
      <c r="B258" s="1"/>
      <c r="C258" s="45"/>
      <c r="D258" s="43"/>
      <c r="E258" s="43"/>
      <c r="F258" s="148"/>
      <c r="G258" s="148"/>
      <c r="H258" s="148"/>
      <c r="I258" s="148"/>
      <c r="J258" s="148"/>
      <c r="K258" s="148"/>
      <c r="L258" s="184"/>
      <c r="M258" s="184"/>
    </row>
    <row r="259" spans="1:13" x14ac:dyDescent="0.2">
      <c r="A259" s="33"/>
      <c r="B259" s="1"/>
      <c r="C259" s="45"/>
      <c r="D259" s="43"/>
      <c r="E259" s="43"/>
      <c r="F259" s="148"/>
      <c r="G259" s="148"/>
      <c r="H259" s="148"/>
      <c r="I259" s="148"/>
      <c r="J259" s="148"/>
      <c r="K259" s="148"/>
      <c r="L259" s="184"/>
      <c r="M259" s="184"/>
    </row>
    <row r="260" spans="1:13" x14ac:dyDescent="0.2">
      <c r="A260" s="33"/>
      <c r="B260" s="1"/>
      <c r="C260" s="1245" t="s">
        <v>88</v>
      </c>
      <c r="D260" s="170"/>
      <c r="E260" s="175" t="s">
        <v>60</v>
      </c>
      <c r="F260" s="148"/>
      <c r="G260" s="148"/>
      <c r="H260" s="148"/>
      <c r="I260" s="148"/>
      <c r="J260" s="148"/>
      <c r="K260" s="148"/>
      <c r="L260" s="184"/>
      <c r="M260" s="184"/>
    </row>
    <row r="261" spans="1:13" x14ac:dyDescent="0.2">
      <c r="A261" s="33"/>
      <c r="B261" s="1"/>
      <c r="C261" s="1244" t="s">
        <v>120</v>
      </c>
      <c r="D261" s="43"/>
      <c r="E261" s="43"/>
      <c r="F261" s="148">
        <f>SUM(G261:K261)</f>
        <v>0</v>
      </c>
      <c r="G261" s="148">
        <f t="shared" ref="G261:K262" si="39">SUM(G182,G188,G194,G200,G206,G212,G218,G224,G230,G236,G242,G248,-G254)</f>
        <v>0</v>
      </c>
      <c r="H261" s="148">
        <f t="shared" si="39"/>
        <v>0</v>
      </c>
      <c r="I261" s="148">
        <f t="shared" si="39"/>
        <v>0</v>
      </c>
      <c r="J261" s="148">
        <f t="shared" si="39"/>
        <v>0</v>
      </c>
      <c r="K261" s="148">
        <f t="shared" si="39"/>
        <v>0</v>
      </c>
      <c r="L261" s="184"/>
      <c r="M261" s="184"/>
    </row>
    <row r="262" spans="1:13" x14ac:dyDescent="0.2">
      <c r="A262" s="33"/>
      <c r="B262" s="1"/>
      <c r="C262" s="1244" t="s">
        <v>121</v>
      </c>
      <c r="D262" s="43"/>
      <c r="E262" s="43"/>
      <c r="F262" s="148">
        <f>SUM(G262:K262)</f>
        <v>0</v>
      </c>
      <c r="G262" s="148">
        <f t="shared" si="39"/>
        <v>0</v>
      </c>
      <c r="H262" s="148">
        <f>SUM(H183,H189,H195,H201,H207,H213,H219,H225,H231,H237,H243,H249,-H255)</f>
        <v>0</v>
      </c>
      <c r="I262" s="148">
        <f t="shared" si="39"/>
        <v>0</v>
      </c>
      <c r="J262" s="148">
        <f t="shared" si="39"/>
        <v>0</v>
      </c>
      <c r="K262" s="148">
        <f t="shared" si="39"/>
        <v>0</v>
      </c>
      <c r="L262" s="184"/>
      <c r="M262" s="184"/>
    </row>
    <row r="263" spans="1:13" x14ac:dyDescent="0.2">
      <c r="A263" s="33"/>
      <c r="B263" s="1"/>
      <c r="C263" s="1244" t="s">
        <v>122</v>
      </c>
      <c r="D263" s="43"/>
      <c r="E263" s="43"/>
      <c r="F263" s="148">
        <f t="shared" ref="F263:K263" si="40">+F262-F261</f>
        <v>0</v>
      </c>
      <c r="G263" s="148">
        <f t="shared" si="40"/>
        <v>0</v>
      </c>
      <c r="H263" s="148">
        <f t="shared" si="40"/>
        <v>0</v>
      </c>
      <c r="I263" s="148">
        <f t="shared" si="40"/>
        <v>0</v>
      </c>
      <c r="J263" s="148">
        <f t="shared" si="40"/>
        <v>0</v>
      </c>
      <c r="K263" s="148">
        <f t="shared" si="40"/>
        <v>0</v>
      </c>
      <c r="L263" s="184"/>
      <c r="M263" s="184"/>
    </row>
    <row r="264" spans="1:13" ht="13.5" thickBot="1" x14ac:dyDescent="0.25">
      <c r="A264" s="168"/>
      <c r="B264" s="1320"/>
      <c r="C264" s="1246" t="s">
        <v>123</v>
      </c>
      <c r="D264" s="169"/>
      <c r="E264" s="169"/>
      <c r="F264" s="172">
        <f t="shared" ref="F264:K264" si="41">IF(F261=0,0,F263/F261)</f>
        <v>0</v>
      </c>
      <c r="G264" s="172">
        <f t="shared" si="41"/>
        <v>0</v>
      </c>
      <c r="H264" s="172">
        <f t="shared" si="41"/>
        <v>0</v>
      </c>
      <c r="I264" s="172">
        <f t="shared" si="41"/>
        <v>0</v>
      </c>
      <c r="J264" s="172">
        <f t="shared" si="41"/>
        <v>0</v>
      </c>
      <c r="K264" s="172">
        <f t="shared" si="41"/>
        <v>0</v>
      </c>
      <c r="L264" s="184"/>
      <c r="M264" s="184"/>
    </row>
    <row r="265" spans="1:13" ht="13.5" thickTop="1" x14ac:dyDescent="0.2">
      <c r="L265" s="184"/>
      <c r="M265" s="184"/>
    </row>
    <row r="266" spans="1:13" x14ac:dyDescent="0.2">
      <c r="L266" s="184"/>
      <c r="M266" s="184"/>
    </row>
    <row r="267" spans="1:13" x14ac:dyDescent="0.2">
      <c r="L267" s="184"/>
      <c r="M267" s="184"/>
    </row>
    <row r="268" spans="1:13" x14ac:dyDescent="0.2">
      <c r="L268" s="184"/>
      <c r="M268" s="184"/>
    </row>
    <row r="269" spans="1:13" x14ac:dyDescent="0.2">
      <c r="L269" s="184"/>
      <c r="M269" s="184"/>
    </row>
    <row r="270" spans="1:13" x14ac:dyDescent="0.2">
      <c r="L270" s="184"/>
      <c r="M270" s="184"/>
    </row>
    <row r="271" spans="1:13" x14ac:dyDescent="0.2">
      <c r="L271" s="184"/>
      <c r="M271" s="184"/>
    </row>
    <row r="272" spans="1:13" x14ac:dyDescent="0.2">
      <c r="L272" s="184"/>
      <c r="M272" s="184"/>
    </row>
    <row r="273" spans="12:13" x14ac:dyDescent="0.2">
      <c r="L273" s="184"/>
      <c r="M273" s="184"/>
    </row>
    <row r="274" spans="12:13" x14ac:dyDescent="0.2">
      <c r="L274" s="184"/>
      <c r="M274" s="184"/>
    </row>
    <row r="275" spans="12:13" x14ac:dyDescent="0.2">
      <c r="L275" s="184"/>
      <c r="M275" s="184"/>
    </row>
    <row r="276" spans="12:13" x14ac:dyDescent="0.2">
      <c r="L276" s="184"/>
      <c r="M276" s="184"/>
    </row>
    <row r="277" spans="12:13" x14ac:dyDescent="0.2">
      <c r="L277" s="184"/>
      <c r="M277" s="184"/>
    </row>
    <row r="278" spans="12:13" x14ac:dyDescent="0.2">
      <c r="L278" s="184"/>
      <c r="M278" s="184"/>
    </row>
    <row r="279" spans="12:13" x14ac:dyDescent="0.2">
      <c r="L279" s="184"/>
      <c r="M279" s="184"/>
    </row>
    <row r="280" spans="12:13" x14ac:dyDescent="0.2">
      <c r="L280" s="184"/>
      <c r="M280" s="184"/>
    </row>
    <row r="281" spans="12:13" x14ac:dyDescent="0.2">
      <c r="L281" s="184"/>
      <c r="M281" s="184"/>
    </row>
    <row r="282" spans="12:13" x14ac:dyDescent="0.2">
      <c r="L282" s="184"/>
      <c r="M282" s="184"/>
    </row>
    <row r="283" spans="12:13" x14ac:dyDescent="0.2">
      <c r="L283" s="184"/>
      <c r="M283" s="184"/>
    </row>
    <row r="284" spans="12:13" x14ac:dyDescent="0.2">
      <c r="L284" s="184"/>
      <c r="M284" s="184"/>
    </row>
    <row r="285" spans="12:13" x14ac:dyDescent="0.2">
      <c r="L285" s="184"/>
      <c r="M285" s="184"/>
    </row>
    <row r="286" spans="12:13" x14ac:dyDescent="0.2">
      <c r="L286" s="184"/>
      <c r="M286" s="184"/>
    </row>
    <row r="287" spans="12:13" x14ac:dyDescent="0.2">
      <c r="L287" s="184"/>
      <c r="M287" s="184"/>
    </row>
    <row r="288" spans="12:13" x14ac:dyDescent="0.2">
      <c r="L288" s="184"/>
      <c r="M288" s="184"/>
    </row>
    <row r="289" spans="12:13" x14ac:dyDescent="0.2">
      <c r="L289" s="184"/>
      <c r="M289" s="184"/>
    </row>
    <row r="290" spans="12:13" x14ac:dyDescent="0.2">
      <c r="L290" s="184"/>
      <c r="M290" s="184"/>
    </row>
    <row r="291" spans="12:13" x14ac:dyDescent="0.2">
      <c r="L291" s="184"/>
      <c r="M291" s="184"/>
    </row>
    <row r="292" spans="12:13" x14ac:dyDescent="0.2">
      <c r="L292" s="184"/>
      <c r="M292" s="184"/>
    </row>
    <row r="293" spans="12:13" x14ac:dyDescent="0.2">
      <c r="L293" s="184"/>
      <c r="M293" s="184"/>
    </row>
    <row r="294" spans="12:13" x14ac:dyDescent="0.2">
      <c r="L294" s="184"/>
      <c r="M294" s="184"/>
    </row>
    <row r="295" spans="12:13" x14ac:dyDescent="0.2">
      <c r="L295" s="184"/>
      <c r="M295" s="184"/>
    </row>
    <row r="296" spans="12:13" x14ac:dyDescent="0.2">
      <c r="L296" s="184"/>
      <c r="M296" s="184"/>
    </row>
    <row r="297" spans="12:13" x14ac:dyDescent="0.2">
      <c r="L297" s="184"/>
      <c r="M297" s="184"/>
    </row>
    <row r="298" spans="12:13" x14ac:dyDescent="0.2">
      <c r="L298" s="184"/>
      <c r="M298" s="184"/>
    </row>
    <row r="299" spans="12:13" x14ac:dyDescent="0.2">
      <c r="L299" s="184"/>
      <c r="M299" s="184"/>
    </row>
    <row r="300" spans="12:13" x14ac:dyDescent="0.2">
      <c r="L300" s="184"/>
      <c r="M300" s="184"/>
    </row>
    <row r="301" spans="12:13" x14ac:dyDescent="0.2">
      <c r="L301" s="184"/>
      <c r="M301" s="184"/>
    </row>
    <row r="302" spans="12:13" x14ac:dyDescent="0.2">
      <c r="L302" s="184"/>
      <c r="M302" s="184"/>
    </row>
    <row r="303" spans="12:13" x14ac:dyDescent="0.2">
      <c r="L303" s="184"/>
      <c r="M303" s="184"/>
    </row>
    <row r="304" spans="12:13" x14ac:dyDescent="0.2">
      <c r="L304" s="184"/>
      <c r="M304" s="184"/>
    </row>
    <row r="305" spans="12:13" x14ac:dyDescent="0.2">
      <c r="L305" s="184"/>
      <c r="M305" s="184"/>
    </row>
    <row r="306" spans="12:13" x14ac:dyDescent="0.2">
      <c r="L306" s="184"/>
      <c r="M306" s="184"/>
    </row>
    <row r="307" spans="12:13" x14ac:dyDescent="0.2">
      <c r="L307" s="184"/>
      <c r="M307" s="184"/>
    </row>
    <row r="308" spans="12:13" x14ac:dyDescent="0.2">
      <c r="L308" s="184"/>
      <c r="M308" s="184"/>
    </row>
    <row r="309" spans="12:13" x14ac:dyDescent="0.2">
      <c r="L309" s="184"/>
      <c r="M309" s="184"/>
    </row>
  </sheetData>
  <sheetProtection sheet="1" objects="1" scenarios="1" formatCells="0" formatColumns="0" formatRows="0" insertColumns="0" insertRows="0" deleteColumns="0" deleteRows="0"/>
  <mergeCells count="25">
    <mergeCell ref="F9:F11"/>
    <mergeCell ref="B9:B11"/>
    <mergeCell ref="E177:E178"/>
    <mergeCell ref="F177:F178"/>
    <mergeCell ref="G177:K177"/>
    <mergeCell ref="A174:M174"/>
    <mergeCell ref="A177:A178"/>
    <mergeCell ref="C177:C178"/>
    <mergeCell ref="D177:D178"/>
    <mergeCell ref="C116:D116"/>
    <mergeCell ref="C117:D117"/>
    <mergeCell ref="A9:A11"/>
    <mergeCell ref="C9:C11"/>
    <mergeCell ref="D9:D11"/>
    <mergeCell ref="E9:E11"/>
    <mergeCell ref="AI3:AK3"/>
    <mergeCell ref="AI5:AK5"/>
    <mergeCell ref="E146:G146"/>
    <mergeCell ref="G9:G11"/>
    <mergeCell ref="H9:H11"/>
    <mergeCell ref="I9:I11"/>
    <mergeCell ref="C108:E108"/>
    <mergeCell ref="C109:E109"/>
    <mergeCell ref="C114:D114"/>
    <mergeCell ref="C115:D115"/>
  </mergeCells>
  <pageMargins left="0.49" right="0.75" top="0.33" bottom="0.23" header="0.27" footer="0.17"/>
  <pageSetup paperSize="8" scale="31" orientation="landscape" r:id="rId1"/>
  <headerFooter alignWithMargins="0">
    <oddFooter>&amp;LTemplate Annual Workplan for outputs-based GFA&amp;R&amp;F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Blank Document" ma:contentTypeID="0x01010077AA9D1CFFA240DC80DAD99CA5F5CD00002DAE8431F8B6400CAA222602BDDA92B800A56645D62F846B4F9CC83F84D959AD9F" ma:contentTypeVersion="12" ma:contentTypeDescription="Blank Document" ma:contentTypeScope="" ma:versionID="b5360eb373cefd9c6caae213d1ec186a">
  <xsd:schema xmlns:xsd="http://www.w3.org/2001/XMLSchema" xmlns:xs="http://www.w3.org/2001/XMLSchema" xmlns:p="http://schemas.microsoft.com/office/2006/metadata/properties" xmlns:ns1="http://schemas.microsoft.com/sharepoint/v3" xmlns:ns2="3239b212-6f94-4b8a-a2da-8b57175d6a32" xmlns:ns4="http://schemas.microsoft.com/sharepoint/v4" targetNamespace="http://schemas.microsoft.com/office/2006/metadata/properties" ma:root="true" ma:fieldsID="8866a4b954f48593a19edfc658a229c9" ns1:_="" ns2:_="" ns4:_="">
    <xsd:import namespace="http://schemas.microsoft.com/sharepoint/v3"/>
    <xsd:import namespace="3239b212-6f94-4b8a-a2da-8b57175d6a32"/>
    <xsd:import namespace="http://schemas.microsoft.com/sharepoint/v4"/>
    <xsd:element name="properties">
      <xsd:complexType>
        <xsd:sequence>
          <xsd:element name="documentManagement">
            <xsd:complexType>
              <xsd:all>
                <xsd:element ref="ns2:o3a06977fe844c3db2132313dc460602" minOccurs="0"/>
                <xsd:element ref="ns2:TaxCatchAll" minOccurs="0"/>
                <xsd:element ref="ns2:TaxCatchAllLabel" minOccurs="0"/>
                <xsd:element ref="ns2:a2ecf41d8355489e904c4f363828f1b7" minOccurs="0"/>
                <xsd:element ref="ns2:IsCoveringDocument" minOccurs="0"/>
                <xsd:element ref="ns2:m7d8bdf464cb42f0a3c3d39d31c82072" minOccurs="0"/>
                <xsd:element ref="ns2:AuthorDivisionPost" minOccurs="0"/>
                <xsd:element ref="ns2:l5baa22ceebd46ea8e3732e81be971e4" minOccurs="0"/>
                <xsd:element ref="ns2:RelatedDocuments" minOccurs="0"/>
                <xsd:element ref="ns2:_dlc_DocId" minOccurs="0"/>
                <xsd:element ref="ns2:_dlc_DocIdUrl" minOccurs="0"/>
                <xsd:element ref="ns2:_dlc_DocIdPersistId" minOccurs="0"/>
                <xsd:element ref="ns1:_dlc_Exempt" minOccurs="0"/>
                <xsd:element ref="ns1:_dlc_ExpireDateSaved" minOccurs="0"/>
                <xsd:element ref="ns1:_dlc_ExpireDate" minOccurs="0"/>
                <xsd:element ref="ns2:f66ac87dba4c4572b2454500b6eda7f8" minOccurs="0"/>
                <xsd:element ref="ns2:oc340c087189434b8fe55ccfe4faa400"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5" nillable="true" ma:displayName="Exempt from Policy" ma:hidden="true" ma:internalName="_dlc_Exempt" ma:readOnly="true">
      <xsd:simpleType>
        <xsd:restriction base="dms:Unknown"/>
      </xsd:simpleType>
    </xsd:element>
    <xsd:element name="_dlc_ExpireDateSaved" ma:index="26" nillable="true" ma:displayName="Original Expiration Date" ma:hidden="true" ma:internalName="_dlc_ExpireDateSaved" ma:readOnly="true">
      <xsd:simpleType>
        <xsd:restriction base="dms:DateTime"/>
      </xsd:simpleType>
    </xsd:element>
    <xsd:element name="_dlc_ExpireDate" ma:index="27"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239b212-6f94-4b8a-a2da-8b57175d6a32" elementFormDefault="qualified">
    <xsd:import namespace="http://schemas.microsoft.com/office/2006/documentManagement/types"/>
    <xsd:import namespace="http://schemas.microsoft.com/office/infopath/2007/PartnerControls"/>
    <xsd:element name="o3a06977fe844c3db2132313dc460602" ma:index="8" ma:taxonomy="true" ma:internalName="o3a06977fe844c3db2132313dc460602" ma:taxonomyFieldName="SecurityClassification" ma:displayName="Security Classification" ma:readOnly="false" ma:fieldId="{83a06977-fe84-4c3d-b213-2313dc460602}" ma:sspId="d40f951a-0e91-4979-b35b-8d7b343b6be0" ma:termSetId="3d3594da-daa1-466a-80e6-3315e73f532c"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989d29c2-f860-4e48-847e-876bd3f15872}" ma:internalName="TaxCatchAll" ma:showField="CatchAllData" ma:web="3239b212-6f94-4b8a-a2da-8b57175d6a32">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989d29c2-f860-4e48-847e-876bd3f15872}" ma:internalName="TaxCatchAllLabel" ma:readOnly="true" ma:showField="CatchAllDataLabel" ma:web="3239b212-6f94-4b8a-a2da-8b57175d6a32">
      <xsd:complexType>
        <xsd:complexContent>
          <xsd:extension base="dms:MultiChoiceLookup">
            <xsd:sequence>
              <xsd:element name="Value" type="dms:Lookup" maxOccurs="unbounded" minOccurs="0" nillable="true"/>
            </xsd:sequence>
          </xsd:extension>
        </xsd:complexContent>
      </xsd:complexType>
    </xsd:element>
    <xsd:element name="a2ecf41d8355489e904c4f363828f1b7" ma:index="12" nillable="true" ma:taxonomy="true" ma:internalName="a2ecf41d8355489e904c4f363828f1b7" ma:taxonomyFieldName="SecurityCaveat" ma:displayName="Security Caveat" ma:fieldId="{a2ecf41d-8355-489e-904c-4f363828f1b7}" ma:taxonomyMulti="true" ma:sspId="d40f951a-0e91-4979-b35b-8d7b343b6be0" ma:termSetId="409c3a70-087d-40a9-afa0-b3994a4d50ea" ma:anchorId="00000000-0000-0000-0000-000000000000" ma:open="false" ma:isKeyword="false">
      <xsd:complexType>
        <xsd:sequence>
          <xsd:element ref="pc:Terms" minOccurs="0" maxOccurs="1"/>
        </xsd:sequence>
      </xsd:complexType>
    </xsd:element>
    <xsd:element name="IsCoveringDocument" ma:index="14" nillable="true" ma:displayName="Is Covering Document" ma:description="" ma:internalName="IsCoveringDocument">
      <xsd:simpleType>
        <xsd:restriction base="dms:Boolean"/>
      </xsd:simpleType>
    </xsd:element>
    <xsd:element name="m7d8bdf464cb42f0a3c3d39d31c82072" ma:index="15" nillable="true" ma:taxonomy="true" ma:internalName="m7d8bdf464cb42f0a3c3d39d31c82072" ma:taxonomyFieldName="CoveringClassification" ma:displayName="Covering Classification" ma:fieldId="{67d8bdf4-64cb-42f0-a3c3-d39d31c82072}" ma:sspId="d40f951a-0e91-4979-b35b-8d7b343b6be0" ma:termSetId="f06ce1cc-308f-4641-8c53-cc95e26232f1" ma:anchorId="00000000-0000-0000-0000-000000000000" ma:open="false" ma:isKeyword="false">
      <xsd:complexType>
        <xsd:sequence>
          <xsd:element ref="pc:Terms" minOccurs="0" maxOccurs="1"/>
        </xsd:sequence>
      </xsd:complexType>
    </xsd:element>
    <xsd:element name="AuthorDivisionPost" ma:index="17" nillable="true" ma:displayName="Author Division/Post" ma:description="Division/Post of document author populated by workflow" ma:internalName="AuthorDivisionPost">
      <xsd:simpleType>
        <xsd:restriction base="dms:Text"/>
      </xsd:simpleType>
    </xsd:element>
    <xsd:element name="l5baa22ceebd46ea8e3732e81be971e4" ma:index="19" nillable="true" ma:taxonomy="true" ma:internalName="l5baa22ceebd46ea8e3732e81be971e4" ma:taxonomyFieldName="Topic" ma:displayName="Topic" ma:indexed="true" ma:default="" ma:fieldId="{55baa22c-eebd-46ea-8e37-32e81be971e4}" ma:sspId="d40f951a-0e91-4979-b35b-8d7b343b6be0" ma:termSetId="d0c9ebfd-bc9f-4a66-a758-79f06901dadc" ma:anchorId="2f10ea77-5123-46a1-afdf-4674fd130f83" ma:open="false" ma:isKeyword="false">
      <xsd:complexType>
        <xsd:sequence>
          <xsd:element ref="pc:Terms" minOccurs="0" maxOccurs="1"/>
        </xsd:sequence>
      </xsd:complexType>
    </xsd:element>
    <xsd:element name="RelatedDocuments" ma:index="21" nillable="true" ma:displayName="Related Documents" ma:description="" ma:internalName="RelatedDocuments">
      <xsd:simpleType>
        <xsd:restriction base="dms:Note"/>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element name="f66ac87dba4c4572b2454500b6eda7f8" ma:index="29" nillable="true" ma:taxonomy="true" ma:internalName="f66ac87dba4c4572b2454500b6eda7f8" ma:taxonomyFieldName="FinancialYear" ma:displayName="Financial Year" ma:fieldId="{f66ac87d-ba4c-4572-b245-4500b6eda7f8}" ma:sspId="d40f951a-0e91-4979-b35b-8d7b343b6be0" ma:termSetId="cec56570-7c7e-405f-ba23-a0d856122127" ma:anchorId="00000000-0000-0000-0000-000000000000" ma:open="false" ma:isKeyword="false">
      <xsd:complexType>
        <xsd:sequence>
          <xsd:element ref="pc:Terms" minOccurs="0" maxOccurs="1"/>
        </xsd:sequence>
      </xsd:complexType>
    </xsd:element>
    <xsd:element name="oc340c087189434b8fe55ccfe4faa400" ma:index="31" nillable="true" ma:taxonomy="true" ma:internalName="oc340c087189434b8fe55ccfe4faa400" ma:taxonomyFieldName="Programme" ma:displayName="Programme" ma:fieldId="{8c340c08-7189-434b-8fe5-5ccfe4faa400}" ma:sspId="d40f951a-0e91-4979-b35b-8d7b343b6be0" ma:termSetId="410184bc-f205-4e6e-9f75-d10bbe768d7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18"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p:Policy xmlns:p="office.server.policy" id="" local="true">
  <p:Name>MFAT GDM Base Document</p:Name>
  <p:Description/>
  <p:Statement/>
  <p:PolicyItems>
    <p:PolicyItem featureId="Microsoft.Office.RecordsManagement.PolicyFeatures.Expiration" staticId="0x01010077AA9D1CFFA240DC80DAD99CA5F5CD00|-1830060468" UniqueId="4158fc44-a2e0-4288-baed-b616d7c49c01">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18</number>
                  <property>Modified</property>
                  <propertyId>28cf69c5-fa48-462a-b5cd-27b6f9d2bd5f</propertyId>
                  <period>months</period>
                </formula>
                <action type="workflow" id="6d7823b6-c5b7-4800-ab30-a78d8473d340"/>
              </data>
            </stages>
          </Schedule>
        </Schedules>
      </p:CustomData>
    </p:PolicyItem>
  </p:PolicyItems>
</p:Policy>
</file>

<file path=customXml/item5.xml><?xml version="1.0" encoding="utf-8"?>
<p:properties xmlns:p="http://schemas.microsoft.com/office/2006/metadata/properties" xmlns:xsi="http://www.w3.org/2001/XMLSchema-instance" xmlns:pc="http://schemas.microsoft.com/office/infopath/2007/PartnerControls">
  <documentManagement>
    <oc340c087189434b8fe55ccfe4faa400 xmlns="3239b212-6f94-4b8a-a2da-8b57175d6a32">
      <Terms xmlns="http://schemas.microsoft.com/office/infopath/2007/PartnerControls"/>
    </oc340c087189434b8fe55ccfe4faa400>
    <l5baa22ceebd46ea8e3732e81be971e4 xmlns="3239b212-6f94-4b8a-a2da-8b57175d6a32">
      <Terms xmlns="http://schemas.microsoft.com/office/infopath/2007/PartnerControls"/>
    </l5baa22ceebd46ea8e3732e81be971e4>
    <o3a06977fe844c3db2132313dc460602 xmlns="3239b212-6f94-4b8a-a2da-8b57175d6a32">
      <Terms xmlns="http://schemas.microsoft.com/office/infopath/2007/PartnerControls"/>
    </o3a06977fe844c3db2132313dc460602>
    <IconOverlay xmlns="http://schemas.microsoft.com/sharepoint/v4" xsi:nil="true"/>
    <a2ecf41d8355489e904c4f363828f1b7 xmlns="3239b212-6f94-4b8a-a2da-8b57175d6a32">
      <Terms xmlns="http://schemas.microsoft.com/office/infopath/2007/PartnerControls"/>
    </a2ecf41d8355489e904c4f363828f1b7>
    <TaxCatchAll xmlns="3239b212-6f94-4b8a-a2da-8b57175d6a32"/>
    <AuthorDivisionPost xmlns="3239b212-6f94-4b8a-a2da-8b57175d6a32" xsi:nil="true"/>
    <m7d8bdf464cb42f0a3c3d39d31c82072 xmlns="3239b212-6f94-4b8a-a2da-8b57175d6a32">
      <Terms xmlns="http://schemas.microsoft.com/office/infopath/2007/PartnerControls"/>
    </m7d8bdf464cb42f0a3c3d39d31c82072>
    <f66ac87dba4c4572b2454500b6eda7f8 xmlns="3239b212-6f94-4b8a-a2da-8b57175d6a32">
      <Terms xmlns="http://schemas.microsoft.com/office/infopath/2007/PartnerControls"/>
    </f66ac87dba4c4572b2454500b6eda7f8>
    <RelatedDocuments xmlns="3239b212-6f94-4b8a-a2da-8b57175d6a32" xsi:nil="true"/>
    <IsCoveringDocument xmlns="3239b212-6f94-4b8a-a2da-8b57175d6a32" xsi:nil="true"/>
  </documentManagement>
</p:properties>
</file>

<file path=customXml/itemProps1.xml><?xml version="1.0" encoding="utf-8"?>
<ds:datastoreItem xmlns:ds="http://schemas.openxmlformats.org/officeDocument/2006/customXml" ds:itemID="{FAB2A239-017E-472E-91BB-A5DF09ABA99A}">
  <ds:schemaRefs>
    <ds:schemaRef ds:uri="http://schemas.microsoft.com/sharepoint/v3/contenttype/forms"/>
  </ds:schemaRefs>
</ds:datastoreItem>
</file>

<file path=customXml/itemProps2.xml><?xml version="1.0" encoding="utf-8"?>
<ds:datastoreItem xmlns:ds="http://schemas.openxmlformats.org/officeDocument/2006/customXml" ds:itemID="{8155B9A4-35B2-4FDB-9E2B-DF0FB2D0ABDD}">
  <ds:schemaRefs>
    <ds:schemaRef ds:uri="http://schemas.microsoft.com/sharepoint/events"/>
  </ds:schemaRefs>
</ds:datastoreItem>
</file>

<file path=customXml/itemProps3.xml><?xml version="1.0" encoding="utf-8"?>
<ds:datastoreItem xmlns:ds="http://schemas.openxmlformats.org/officeDocument/2006/customXml" ds:itemID="{89B93BDE-EDBD-49E8-9232-9116537F91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239b212-6f94-4b8a-a2da-8b57175d6a3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E5506F1-826F-47E5-85F6-5EFD7EA8953E}">
  <ds:schemaRefs>
    <ds:schemaRef ds:uri="office.server.policy"/>
  </ds:schemaRefs>
</ds:datastoreItem>
</file>

<file path=customXml/itemProps5.xml><?xml version="1.0" encoding="utf-8"?>
<ds:datastoreItem xmlns:ds="http://schemas.openxmlformats.org/officeDocument/2006/customXml" ds:itemID="{B03BA21B-9F5E-4699-9A4D-A12F37218515}">
  <ds:schemaRefs>
    <ds:schemaRef ds:uri="http://purl.org/dc/dcmitype/"/>
    <ds:schemaRef ds:uri="http://schemas.microsoft.com/sharepoint/v4"/>
    <ds:schemaRef ds:uri="http://schemas.microsoft.com/office/2006/documentManagement/types"/>
    <ds:schemaRef ds:uri="http://schemas.microsoft.com/office/2006/metadata/properties"/>
    <ds:schemaRef ds:uri="http://purl.org/dc/elements/1.1/"/>
    <ds:schemaRef ds:uri="http://www.w3.org/XML/1998/namespace"/>
    <ds:schemaRef ds:uri="3239b212-6f94-4b8a-a2da-8b57175d6a32"/>
    <ds:schemaRef ds:uri="http://schemas.microsoft.com/office/infopath/2007/PartnerControls"/>
    <ds:schemaRef ds:uri="http://schemas.openxmlformats.org/package/2006/metadata/core-properties"/>
    <ds:schemaRef ds:uri="http://schemas.microsoft.com/sharepoint/v3"/>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Template Guidance</vt:lpstr>
      <vt:lpstr>Add Info &amp; Disclosures</vt:lpstr>
      <vt:lpstr>Summary of Budgets</vt:lpstr>
      <vt:lpstr> Original Budget Template</vt:lpstr>
      <vt:lpstr>Progress Report - Yr 1 &amp; 9 mth</vt:lpstr>
      <vt:lpstr>Progress Financial Report -Yr 2</vt:lpstr>
      <vt:lpstr>Progress Financial Report -Yr 3</vt:lpstr>
      <vt:lpstr>Progress Financial Report -Yr 4</vt:lpstr>
      <vt:lpstr>Progress Financial Report -Yr 5</vt:lpstr>
      <vt:lpstr>Version Control</vt:lpstr>
      <vt:lpstr>Version History</vt:lpstr>
      <vt:lpstr>' Original Budget Template'!Print_Area</vt:lpstr>
      <vt:lpstr>'Add Info &amp; Disclosures'!Print_Area</vt:lpstr>
      <vt:lpstr>'Progress Financial Report -Yr 2'!Print_Area</vt:lpstr>
      <vt:lpstr>'Progress Financial Report -Yr 3'!Print_Area</vt:lpstr>
      <vt:lpstr>'Progress Financial Report -Yr 4'!Print_Area</vt:lpstr>
      <vt:lpstr>'Progress Financial Report -Yr 5'!Print_Area</vt:lpstr>
      <vt:lpstr>'Progress Report - Yr 1 &amp; 9 mth'!Print_Area</vt:lpstr>
      <vt:lpstr>'Summary of Budgets'!Print_Area</vt:lpstr>
      <vt:lpstr>'Template Guidance'!Print_Area</vt:lpstr>
      <vt:lpstr>'Add Info &amp; Disclosures'!Print_Titles</vt:lpstr>
    </vt:vector>
  </TitlesOfParts>
  <Company>Ministry of Foreign Affairs and Trade, New Zealand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Costed Workplan - Progress Reporting Template - GFA Partnerships Fund - Lvl 2</dc:title>
  <dc:creator>clearyl</dc:creator>
  <cp:lastModifiedBy>TOMOVSKI, Atanas (PHM)</cp:lastModifiedBy>
  <cp:lastPrinted>2014-06-12T05:13:50Z</cp:lastPrinted>
  <dcterms:created xsi:type="dcterms:W3CDTF">2010-11-25T01:24:01Z</dcterms:created>
  <dcterms:modified xsi:type="dcterms:W3CDTF">2021-03-23T21:21:49Z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eedsREVERT">
    <vt:lpwstr>TRUE</vt:lpwstr>
  </property>
  <property fmtid="{D5CDD505-2E9C-101B-9397-08002B2CF9AE}" pid="3" name="Jet Reports Drill Button Active">
    <vt:bool>false</vt:bool>
  </property>
  <property fmtid="{D5CDD505-2E9C-101B-9397-08002B2CF9AE}" pid="4" name="ContentTypeId">
    <vt:lpwstr>0x01010077AA9D1CFFA240DC80DAD99CA5F5CD00002DAE8431F8B6400CAA222602BDDA92B800A56645D62F846B4F9CC83F84D959AD9F</vt:lpwstr>
  </property>
  <property fmtid="{D5CDD505-2E9C-101B-9397-08002B2CF9AE}" pid="5" name="_dlc_policyId">
    <vt:lpwstr>0x01010077AA9D1CFFA240DC80DAD99CA5F5CD00|-1830060468</vt:lpwstr>
  </property>
  <property fmtid="{D5CDD505-2E9C-101B-9397-08002B2CF9AE}" pid="6" name="ItemRetentionFormula">
    <vt:lpwstr>&lt;formula id="Microsoft.Office.RecordsManagement.PolicyFeatures.Expiration.Formula.BuiltIn"&gt;&lt;number&gt;18&lt;/number&gt;&lt;property&gt;Modified&lt;/property&gt;&lt;propertyId&gt;28cf69c5-fa48-462a-b5cd-27b6f9d2bd5f&lt;/propertyId&gt;&lt;period&gt;months&lt;/period&gt;&lt;/formula&gt;</vt:lpwstr>
  </property>
  <property fmtid="{D5CDD505-2E9C-101B-9397-08002B2CF9AE}" pid="7" name="_dlc_DocIdItemGuid">
    <vt:lpwstr>b1b4a630-d03b-4b78-8bc6-27f66e8c7c40</vt:lpwstr>
  </property>
  <property fmtid="{D5CDD505-2E9C-101B-9397-08002B2CF9AE}" pid="8" name="Topic">
    <vt:lpwstr/>
  </property>
  <property fmtid="{D5CDD505-2E9C-101B-9397-08002B2CF9AE}" pid="9" name="FinancialYear">
    <vt:lpwstr/>
  </property>
  <property fmtid="{D5CDD505-2E9C-101B-9397-08002B2CF9AE}" pid="10" name="SecurityClassification">
    <vt:lpwstr>344;#UNCLASSIFIED|738a72fd-0042-476f-991b-551c05ade48c</vt:lpwstr>
  </property>
  <property fmtid="{D5CDD505-2E9C-101B-9397-08002B2CF9AE}" pid="11" name="Programme">
    <vt:lpwstr/>
  </property>
  <property fmtid="{D5CDD505-2E9C-101B-9397-08002B2CF9AE}" pid="12" name="CoveringClassification">
    <vt:lpwstr/>
  </property>
  <property fmtid="{D5CDD505-2E9C-101B-9397-08002B2CF9AE}" pid="13" name="SecurityCaveat">
    <vt:lpwstr/>
  </property>
  <property fmtid="{D5CDD505-2E9C-101B-9397-08002B2CF9AE}" pid="14" name="WorkflowChangePath">
    <vt:lpwstr>40453526-6d91-4cba-bd13-c90e227d3161,4;</vt:lpwstr>
  </property>
  <property fmtid="{D5CDD505-2E9C-101B-9397-08002B2CF9AE}" pid="15" name="RecordPoint_SubmissionDate">
    <vt:lpwstr/>
  </property>
  <property fmtid="{D5CDD505-2E9C-101B-9397-08002B2CF9AE}" pid="16" name="RecordPoint_RecordNumberSubmitted">
    <vt:lpwstr>R0000237667</vt:lpwstr>
  </property>
  <property fmtid="{D5CDD505-2E9C-101B-9397-08002B2CF9AE}" pid="17" name="RecordPoint_ActiveItemWebId">
    <vt:lpwstr>{70e29298-cee1-41f8-ada7-fd2196470e22}</vt:lpwstr>
  </property>
  <property fmtid="{D5CDD505-2E9C-101B-9397-08002B2CF9AE}" pid="18" name="RecordPoint_WorkflowType">
    <vt:lpwstr>ActiveSubmitStub</vt:lpwstr>
  </property>
  <property fmtid="{D5CDD505-2E9C-101B-9397-08002B2CF9AE}" pid="19" name="RecordPoint_ActiveItemSiteId">
    <vt:lpwstr>{61fdb365-f545-46c0-9d54-e8350c0de052}</vt:lpwstr>
  </property>
  <property fmtid="{D5CDD505-2E9C-101B-9397-08002B2CF9AE}" pid="20" name="RecordPoint_ActiveItemListId">
    <vt:lpwstr>{11ca3e73-de16-4394-9b5c-117075d439dc}</vt:lpwstr>
  </property>
  <property fmtid="{D5CDD505-2E9C-101B-9397-08002B2CF9AE}" pid="21" name="RecordPoint_ActiveItemMoved">
    <vt:lpwstr/>
  </property>
  <property fmtid="{D5CDD505-2E9C-101B-9397-08002B2CF9AE}" pid="22" name="RecordPoint_ActiveItemUniqueId">
    <vt:lpwstr>{b1b4a630-d03b-4b78-8bc6-27f66e8c7c40}</vt:lpwstr>
  </property>
  <property fmtid="{D5CDD505-2E9C-101B-9397-08002B2CF9AE}" pid="23" name="RecordPoint_SubmissionCompleted">
    <vt:lpwstr>2015-01-31T14:37:21.6311586+13:00</vt:lpwstr>
  </property>
  <property fmtid="{D5CDD505-2E9C-101B-9397-08002B2CF9AE}" pid="24" name="RecordPoint_RecordFormat">
    <vt:lpwstr/>
  </property>
  <property fmtid="{D5CDD505-2E9C-101B-9397-08002B2CF9AE}" pid="25" name="_dlc_ExpireDateSaved">
    <vt:lpwstr/>
  </property>
  <property fmtid="{D5CDD505-2E9C-101B-9397-08002B2CF9AE}" pid="26" name="_dlc_ExpireDate">
    <vt:lpwstr/>
  </property>
  <property fmtid="{D5CDD505-2E9C-101B-9397-08002B2CF9AE}" pid="27" name="_dlc_DocId">
    <vt:lpwstr/>
  </property>
  <property fmtid="{D5CDD505-2E9C-101B-9397-08002B2CF9AE}" pid="28" name="_dlc_DocIdUrl">
    <vt:lpwstr>, </vt:lpwstr>
  </property>
</Properties>
</file>