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udlow\Documents\For uploading to website\"/>
    </mc:Choice>
  </mc:AlternateContent>
  <xr:revisionPtr revIDLastSave="0" documentId="13_ncr:1_{7E24E5EE-006B-406C-ABA6-A31330414D48}" xr6:coauthVersionLast="47" xr6:coauthVersionMax="47" xr10:uidLastSave="{00000000-0000-0000-0000-000000000000}"/>
  <bookViews>
    <workbookView xWindow="-110" yWindow="-110" windowWidth="19420" windowHeight="10420" firstSheet="9" activeTab="11" xr2:uid="{00000000-000D-0000-FFFF-FFFF00000000}"/>
  </bookViews>
  <sheets>
    <sheet name="2023 TRQ-1 Beef" sheetId="1" r:id="rId1"/>
    <sheet name="2024 TRQ-1 Beef" sheetId="9" r:id="rId2"/>
    <sheet name="2023 TRQ-2 Sheep Meat" sheetId="12" r:id="rId3"/>
    <sheet name="2024 TRQ-2 Sheep Meat" sheetId="3" r:id="rId4"/>
    <sheet name="2023 TRQ-3 Butter" sheetId="4" r:id="rId5"/>
    <sheet name="2024 TRQ-3 Butter" sheetId="11" r:id="rId6"/>
    <sheet name="2025 TRQ-3 Butter" sheetId="14" r:id="rId7"/>
    <sheet name="2023 TRQ-4 Cheese" sheetId="6" r:id="rId8"/>
    <sheet name="2024 TRQ-4 Cheese" sheetId="10" r:id="rId9"/>
    <sheet name="2025 TRQ-4 Cheese" sheetId="15" r:id="rId10"/>
    <sheet name="2023 TRQ-5 Fresh Apples" sheetId="13" r:id="rId11"/>
    <sheet name="2024 TRQ-5 Fresh Apples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9" l="1"/>
  <c r="E18" i="9"/>
  <c r="D18" i="9"/>
  <c r="C9" i="15" l="1"/>
  <c r="F9" i="14" l="1"/>
  <c r="E9" i="14"/>
  <c r="D9" i="14"/>
  <c r="C9" i="14"/>
  <c r="F8" i="15" l="1"/>
  <c r="F7" i="15"/>
  <c r="D8" i="15"/>
  <c r="D9" i="15" s="1"/>
  <c r="C8" i="15"/>
  <c r="E8" i="15" s="1"/>
  <c r="C17" i="10"/>
  <c r="E9" i="15" l="1"/>
  <c r="F9" i="15"/>
  <c r="F17" i="11"/>
  <c r="E17" i="11"/>
  <c r="C8" i="14"/>
  <c r="F7" i="14"/>
  <c r="D7" i="14"/>
  <c r="D8" i="14" s="1"/>
  <c r="C7" i="14"/>
  <c r="E7" i="14" s="1"/>
  <c r="F8" i="14" l="1"/>
  <c r="E8" i="14"/>
  <c r="F15" i="9" l="1"/>
  <c r="E16" i="9"/>
  <c r="E17" i="9" s="1"/>
  <c r="D17" i="9"/>
  <c r="D16" i="9"/>
  <c r="D15" i="9"/>
  <c r="D18" i="11" l="1"/>
  <c r="D17" i="11"/>
  <c r="D16" i="11"/>
  <c r="C8" i="7" l="1"/>
  <c r="E8" i="7"/>
  <c r="F8" i="7"/>
  <c r="F7" i="7"/>
  <c r="D8" i="7"/>
  <c r="E15" i="9" l="1"/>
  <c r="E7" i="7" l="1"/>
  <c r="D7" i="7"/>
  <c r="C7" i="7"/>
  <c r="F16" i="10" l="1"/>
  <c r="E16" i="10"/>
  <c r="D16" i="10"/>
  <c r="C16" i="10"/>
  <c r="F16" i="11"/>
  <c r="E16" i="11"/>
  <c r="C16" i="11"/>
  <c r="F14" i="9"/>
  <c r="E14" i="9"/>
  <c r="D14" i="9"/>
  <c r="F15" i="10" l="1"/>
  <c r="E15" i="10"/>
  <c r="D15" i="10"/>
  <c r="C15" i="10"/>
  <c r="F15" i="11"/>
  <c r="E15" i="11"/>
  <c r="D15" i="11"/>
  <c r="C15" i="11"/>
  <c r="E13" i="9"/>
  <c r="F14" i="10"/>
  <c r="E14" i="10"/>
  <c r="D14" i="10"/>
  <c r="C14" i="10"/>
  <c r="F14" i="11"/>
  <c r="E14" i="11"/>
  <c r="D14" i="11"/>
  <c r="C14" i="11"/>
  <c r="F13" i="10" l="1"/>
  <c r="E13" i="10"/>
  <c r="D13" i="10"/>
  <c r="C13" i="10"/>
  <c r="F13" i="11"/>
  <c r="E13" i="11"/>
  <c r="D13" i="11"/>
  <c r="C13" i="11"/>
  <c r="C10" i="10" l="1"/>
  <c r="C11" i="10"/>
  <c r="C12" i="10"/>
  <c r="C10" i="11"/>
  <c r="C11" i="11"/>
  <c r="C12" i="11"/>
  <c r="D9" i="9" l="1"/>
  <c r="C11" i="13" l="1"/>
  <c r="C10" i="13"/>
  <c r="C9" i="13"/>
  <c r="D8" i="13"/>
  <c r="D9" i="13" s="1"/>
  <c r="C8" i="13"/>
  <c r="B8" i="13"/>
  <c r="F7" i="13"/>
  <c r="E7" i="13"/>
  <c r="D7" i="13"/>
  <c r="C7" i="13"/>
  <c r="E8" i="9"/>
  <c r="E9" i="9" s="1"/>
  <c r="E10" i="9" s="1"/>
  <c r="C7" i="11"/>
  <c r="E7" i="11" s="1"/>
  <c r="D7" i="11"/>
  <c r="F7" i="11" s="1"/>
  <c r="C8" i="11"/>
  <c r="D8" i="11"/>
  <c r="F8" i="11" s="1"/>
  <c r="E12" i="4"/>
  <c r="C9" i="11"/>
  <c r="C7" i="10"/>
  <c r="D7" i="10"/>
  <c r="F7" i="10" s="1"/>
  <c r="C8" i="10"/>
  <c r="E8" i="10" s="1"/>
  <c r="D8" i="10"/>
  <c r="D9" i="10" s="1"/>
  <c r="C9" i="10"/>
  <c r="C8" i="9"/>
  <c r="C9" i="9"/>
  <c r="C10" i="9"/>
  <c r="C11" i="9"/>
  <c r="C12" i="9"/>
  <c r="E12" i="9" s="1"/>
  <c r="C13" i="9"/>
  <c r="C14" i="9"/>
  <c r="C15" i="9"/>
  <c r="C16" i="9"/>
  <c r="C17" i="9"/>
  <c r="C18" i="9"/>
  <c r="E9" i="10" l="1"/>
  <c r="E10" i="10" s="1"/>
  <c r="E11" i="10" s="1"/>
  <c r="E12" i="10" s="1"/>
  <c r="F9" i="10"/>
  <c r="D10" i="10"/>
  <c r="E8" i="11"/>
  <c r="E11" i="9"/>
  <c r="F9" i="13"/>
  <c r="E9" i="13"/>
  <c r="D10" i="13"/>
  <c r="E8" i="13"/>
  <c r="F8" i="13"/>
  <c r="E9" i="11"/>
  <c r="E10" i="11" s="1"/>
  <c r="E11" i="11" s="1"/>
  <c r="E12" i="11" s="1"/>
  <c r="D9" i="11"/>
  <c r="F8" i="10"/>
  <c r="D11" i="10" l="1"/>
  <c r="F10" i="10"/>
  <c r="F9" i="11"/>
  <c r="D10" i="11"/>
  <c r="D11" i="13"/>
  <c r="F10" i="13"/>
  <c r="E10" i="13"/>
  <c r="D12" i="10" l="1"/>
  <c r="F12" i="10" s="1"/>
  <c r="F11" i="10"/>
  <c r="D11" i="11"/>
  <c r="F10" i="11"/>
  <c r="F11" i="13"/>
  <c r="E11" i="13"/>
  <c r="C14" i="1"/>
  <c r="D12" i="11" l="1"/>
  <c r="F12" i="11" s="1"/>
  <c r="F11" i="11"/>
  <c r="C13" i="1"/>
  <c r="F12" i="6" l="1"/>
  <c r="D12" i="4"/>
  <c r="C12" i="1" l="1"/>
  <c r="C11" i="1" l="1"/>
  <c r="C10" i="1" l="1"/>
  <c r="C9" i="1"/>
  <c r="C8" i="1"/>
  <c r="D8" i="1"/>
  <c r="D9" i="1" s="1"/>
  <c r="F9" i="1" s="1"/>
  <c r="E8" i="1"/>
  <c r="E9" i="1" s="1"/>
  <c r="E10" i="1" s="1"/>
  <c r="E11" i="1" s="1"/>
  <c r="E12" i="1" s="1"/>
  <c r="E13" i="1" s="1"/>
  <c r="E14" i="1" s="1"/>
  <c r="D10" i="1" l="1"/>
  <c r="F8" i="1"/>
  <c r="F10" i="1" l="1"/>
  <c r="D11" i="1"/>
  <c r="F10" i="4"/>
  <c r="F11" i="4" s="1"/>
  <c r="F12" i="4" s="1"/>
  <c r="D12" i="1" l="1"/>
  <c r="F11" i="1"/>
  <c r="D13" i="1" l="1"/>
  <c r="F12" i="1"/>
  <c r="D14" i="1" l="1"/>
  <c r="F14" i="1" s="1"/>
  <c r="F13" i="1"/>
</calcChain>
</file>

<file path=xl/sharedStrings.xml><?xml version="1.0" encoding="utf-8"?>
<sst xmlns="http://schemas.openxmlformats.org/spreadsheetml/2006/main" count="94" uniqueCount="21">
  <si>
    <t>Monthly quota volume issued under export certificates (kgs)</t>
  </si>
  <si>
    <t>Year to date (kgs)</t>
  </si>
  <si>
    <t>This quota will become active when New Zealand's country specific WTO access has reached at least 90% utilisation.</t>
  </si>
  <si>
    <t xml:space="preserve">Opening balance: </t>
  </si>
  <si>
    <r>
      <t xml:space="preserve">NZ-UK FTA TRQ-5 - </t>
    </r>
    <r>
      <rPr>
        <b/>
        <sz val="11"/>
        <color theme="1"/>
        <rFont val="Calibri"/>
        <family val="2"/>
        <scheme val="minor"/>
      </rPr>
      <t>Fresh Apples</t>
    </r>
    <r>
      <rPr>
        <sz val="11"/>
        <color theme="1"/>
        <rFont val="Calibri"/>
        <family val="2"/>
        <scheme val="minor"/>
      </rPr>
      <t xml:space="preserve">: Volumes Issued Under NZ-UK FTA Tariff Rate Quota Export Certificates </t>
    </r>
  </si>
  <si>
    <r>
      <t xml:space="preserve">NZ-UK FTA TRQ-4 - </t>
    </r>
    <r>
      <rPr>
        <b/>
        <sz val="11"/>
        <color theme="1"/>
        <rFont val="Calibri"/>
        <family val="2"/>
        <scheme val="minor"/>
      </rPr>
      <t>Cheese</t>
    </r>
    <r>
      <rPr>
        <sz val="11"/>
        <color theme="1"/>
        <rFont val="Calibri"/>
        <family val="2"/>
        <scheme val="minor"/>
      </rPr>
      <t xml:space="preserve">: NZ-UK FTA Volumes Issued Under Tariff Rate Quota Export Certificates </t>
    </r>
  </si>
  <si>
    <r>
      <t xml:space="preserve">NZ-UK FTA TRQ-3 - </t>
    </r>
    <r>
      <rPr>
        <b/>
        <sz val="11"/>
        <color theme="1"/>
        <rFont val="Calibri"/>
        <family val="2"/>
        <scheme val="minor"/>
      </rPr>
      <t>Butter</t>
    </r>
    <r>
      <rPr>
        <sz val="11"/>
        <color theme="1"/>
        <rFont val="Calibri"/>
        <family val="2"/>
        <scheme val="minor"/>
      </rPr>
      <t xml:space="preserve">: Volumes Issued Under NZ-UK FTA Tariff Rate Quota Export Certificates </t>
    </r>
  </si>
  <si>
    <r>
      <t xml:space="preserve">NZ-UK FTA TRQ-2 - </t>
    </r>
    <r>
      <rPr>
        <b/>
        <sz val="11"/>
        <color theme="1"/>
        <rFont val="Calibri"/>
        <family val="2"/>
        <scheme val="minor"/>
      </rPr>
      <t>Sheep Meat:</t>
    </r>
    <r>
      <rPr>
        <sz val="11"/>
        <color theme="1"/>
        <rFont val="Calibri"/>
        <family val="2"/>
        <scheme val="minor"/>
      </rPr>
      <t xml:space="preserve"> NZ-UK FTA Volumes Issued Under Tariff Rate Quota Export Certificates </t>
    </r>
  </si>
  <si>
    <r>
      <t xml:space="preserve">NZ-UK FTA TRQ-1 - </t>
    </r>
    <r>
      <rPr>
        <b/>
        <sz val="11"/>
        <color theme="1"/>
        <rFont val="Calibri"/>
        <family val="2"/>
        <scheme val="minor"/>
      </rPr>
      <t xml:space="preserve">Beef: </t>
    </r>
    <r>
      <rPr>
        <sz val="11"/>
        <color theme="1"/>
        <rFont val="Calibri"/>
        <family val="2"/>
        <scheme val="minor"/>
      </rPr>
      <t>NZ-UK FTA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Volumes Issued Under Tariff Rate Quota Export Certificates </t>
    </r>
  </si>
  <si>
    <t>Monthly quota volume issued under export certificates (percentage of total quota volume)</t>
  </si>
  <si>
    <t>Year to date (percentage of total quota volume)</t>
  </si>
  <si>
    <t>Quota volume remaining (kgs)</t>
  </si>
  <si>
    <r>
      <t>Quota Year</t>
    </r>
    <r>
      <rPr>
        <sz val="11"/>
        <rFont val="Calibri"/>
        <family val="2"/>
        <scheme val="minor"/>
      </rPr>
      <t xml:space="preserve"> 1 January - 31 December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2023</t>
    </r>
  </si>
  <si>
    <t xml:space="preserve">Opening balance (kg): </t>
  </si>
  <si>
    <t xml:space="preserve">Opening balance (kgs): </t>
  </si>
  <si>
    <r>
      <t>Quota Year</t>
    </r>
    <r>
      <rPr>
        <sz val="11"/>
        <rFont val="Calibri"/>
        <family val="2"/>
        <scheme val="minor"/>
      </rPr>
      <t xml:space="preserve"> 1 January -31 December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2023</t>
    </r>
  </si>
  <si>
    <r>
      <t>Quota Year</t>
    </r>
    <r>
      <rPr>
        <sz val="11"/>
        <rFont val="Calibri"/>
        <family val="2"/>
        <scheme val="minor"/>
      </rPr>
      <t xml:space="preserve"> 1 January - 31 December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2024</t>
    </r>
  </si>
  <si>
    <t>kg</t>
  </si>
  <si>
    <t xml:space="preserve">Quota Allowance : </t>
  </si>
  <si>
    <r>
      <t>Quota Year</t>
    </r>
    <r>
      <rPr>
        <sz val="11"/>
        <rFont val="Calibri"/>
        <family val="2"/>
        <scheme val="minor"/>
      </rPr>
      <t xml:space="preserve"> 1 January -31 December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2024</t>
    </r>
  </si>
  <si>
    <t>Quota Allowance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</si>
</sst>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17" fontId="0" fillId="0" borderId="0" xfId="0" applyNumberFormat="1"/>
    <xf numFmtId="0" fontId="1" fillId="0" borderId="0" xfId="0" applyFont="1"/>
    <xf numFmtId="0" fontId="3" fillId="0" borderId="0" xfId="0" applyFont="1"/>
    <xf numFmtId="17" fontId="3" fillId="0" borderId="0" xfId="0" applyNumberFormat="1" applyFont="1"/>
    <xf numFmtId="0" fontId="4" fillId="0" borderId="0" xfId="0" applyFont="1"/>
    <xf numFmtId="10" fontId="0" fillId="0" borderId="0" xfId="0" applyNumberFormat="1"/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10" fontId="4" fillId="0" borderId="0" xfId="0" applyNumberFormat="1" applyFont="1"/>
    <xf numFmtId="43" fontId="0" fillId="0" borderId="0" xfId="1" applyFont="1"/>
    <xf numFmtId="165" fontId="0" fillId="0" borderId="0" xfId="0" applyNumberForma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0" fontId="0" fillId="0" borderId="0" xfId="2" applyNumberFormat="1" applyFont="1"/>
    <xf numFmtId="43" fontId="0" fillId="0" borderId="0" xfId="1" applyNumberFormat="1" applyFont="1"/>
    <xf numFmtId="2" fontId="0" fillId="0" borderId="0" xfId="0" applyNumberFormat="1"/>
    <xf numFmtId="9" fontId="0" fillId="0" borderId="0" xfId="2" applyFont="1"/>
    <xf numFmtId="43" fontId="0" fillId="0" borderId="0" xfId="0" applyNumberFormat="1"/>
    <xf numFmtId="9" fontId="0" fillId="0" borderId="0" xfId="0" applyNumberFormat="1"/>
    <xf numFmtId="2" fontId="0" fillId="0" borderId="0" xfId="1" applyNumberFormat="1" applyFont="1"/>
    <xf numFmtId="3" fontId="0" fillId="0" borderId="0" xfId="0" applyNumberFormat="1"/>
    <xf numFmtId="0" fontId="2" fillId="2" borderId="0" xfId="0" applyFont="1" applyFill="1"/>
    <xf numFmtId="3" fontId="6" fillId="2" borderId="0" xfId="0" applyNumberFormat="1" applyFont="1" applyFill="1"/>
    <xf numFmtId="0" fontId="6" fillId="2" borderId="0" xfId="0" applyFont="1" applyFill="1"/>
    <xf numFmtId="0" fontId="0" fillId="0" borderId="0" xfId="0"/>
    <xf numFmtId="17" fontId="0" fillId="0" borderId="0" xfId="0" applyNumberFormat="1"/>
    <xf numFmtId="0" fontId="1" fillId="0" borderId="0" xfId="0" applyFont="1"/>
    <xf numFmtId="10" fontId="0" fillId="0" borderId="0" xfId="0" applyNumberFormat="1"/>
  </cellXfs>
  <cellStyles count="4">
    <cellStyle name="Comma" xfId="1" builtinId="3"/>
    <cellStyle name="Comma 2" xfId="3" xr:uid="{674D3B7C-A0E8-453C-8A47-605B57CEF6D8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workbookViewId="0">
      <selection activeCell="B15" sqref="B15"/>
    </sheetView>
  </sheetViews>
  <sheetFormatPr defaultRowHeight="14.5" x14ac:dyDescent="0.35"/>
  <cols>
    <col min="1" max="1" width="19" customWidth="1"/>
    <col min="2" max="2" width="50.81640625" customWidth="1"/>
    <col min="3" max="3" width="77.1796875" customWidth="1"/>
    <col min="4" max="4" width="16.453125" customWidth="1"/>
    <col min="5" max="5" width="44.1796875" bestFit="1" customWidth="1"/>
    <col min="6" max="6" width="28.26953125" bestFit="1" customWidth="1"/>
  </cols>
  <sheetData>
    <row r="1" spans="1:6" x14ac:dyDescent="0.35">
      <c r="A1" t="s">
        <v>8</v>
      </c>
    </row>
    <row r="2" spans="1:6" x14ac:dyDescent="0.35">
      <c r="A2" t="s">
        <v>12</v>
      </c>
      <c r="F2" s="2"/>
    </row>
    <row r="3" spans="1:6" x14ac:dyDescent="0.35">
      <c r="B3" s="2"/>
    </row>
    <row r="4" spans="1:6" x14ac:dyDescent="0.35">
      <c r="A4" s="3" t="s">
        <v>14</v>
      </c>
      <c r="B4" s="8">
        <v>7068493</v>
      </c>
      <c r="C4" s="7"/>
    </row>
    <row r="5" spans="1:6" x14ac:dyDescent="0.35">
      <c r="A5" s="3"/>
    </row>
    <row r="6" spans="1:6" x14ac:dyDescent="0.35">
      <c r="B6" t="s">
        <v>0</v>
      </c>
      <c r="C6" s="5" t="s">
        <v>9</v>
      </c>
      <c r="D6" t="s">
        <v>1</v>
      </c>
      <c r="E6" s="5" t="s">
        <v>10</v>
      </c>
      <c r="F6" t="s">
        <v>11</v>
      </c>
    </row>
    <row r="7" spans="1:6" x14ac:dyDescent="0.35">
      <c r="A7" s="1">
        <v>45047</v>
      </c>
      <c r="B7" s="11">
        <v>0</v>
      </c>
      <c r="C7" s="10">
        <v>0</v>
      </c>
      <c r="D7" s="17">
        <v>0</v>
      </c>
      <c r="E7" s="10">
        <v>0</v>
      </c>
      <c r="F7" s="8">
        <v>7068493</v>
      </c>
    </row>
    <row r="8" spans="1:6" x14ac:dyDescent="0.35">
      <c r="A8" s="1">
        <v>45078</v>
      </c>
      <c r="B8" s="11">
        <v>330650</v>
      </c>
      <c r="C8" s="6">
        <f>B8/B4</f>
        <v>4.6778004873174524E-2</v>
      </c>
      <c r="D8" s="11">
        <f t="shared" ref="D8:E14" si="0">D7+B8</f>
        <v>330650</v>
      </c>
      <c r="E8" s="6">
        <f t="shared" si="0"/>
        <v>4.6778004873174524E-2</v>
      </c>
      <c r="F8" s="8">
        <f>F7-D8</f>
        <v>6737843</v>
      </c>
    </row>
    <row r="9" spans="1:6" x14ac:dyDescent="0.35">
      <c r="A9" s="1">
        <v>45108</v>
      </c>
      <c r="B9" s="11">
        <v>261190</v>
      </c>
      <c r="C9" s="6">
        <f>B9/B4</f>
        <v>3.6951299237333896E-2</v>
      </c>
      <c r="D9" s="11">
        <f t="shared" si="0"/>
        <v>591840</v>
      </c>
      <c r="E9" s="6">
        <f t="shared" si="0"/>
        <v>8.3729304110508412E-2</v>
      </c>
      <c r="F9" s="8">
        <f>F7-D9</f>
        <v>6476653</v>
      </c>
    </row>
    <row r="10" spans="1:6" x14ac:dyDescent="0.35">
      <c r="A10" s="4">
        <v>45139</v>
      </c>
      <c r="B10" s="11">
        <v>193410</v>
      </c>
      <c r="C10" s="6">
        <f>B10/B4</f>
        <v>2.7362268025164629E-2</v>
      </c>
      <c r="D10" s="11">
        <f t="shared" si="0"/>
        <v>785250</v>
      </c>
      <c r="E10" s="6">
        <f t="shared" si="0"/>
        <v>0.11109157213567304</v>
      </c>
      <c r="F10" s="8">
        <f>$F$7-D10</f>
        <v>6283243</v>
      </c>
    </row>
    <row r="11" spans="1:6" x14ac:dyDescent="0.35">
      <c r="A11" s="4">
        <v>45170</v>
      </c>
      <c r="B11" s="11">
        <v>183090</v>
      </c>
      <c r="C11" s="6">
        <f>B11/B4</f>
        <v>2.5902267994040596E-2</v>
      </c>
      <c r="D11" s="11">
        <f t="shared" si="0"/>
        <v>968340</v>
      </c>
      <c r="E11" s="6">
        <f t="shared" si="0"/>
        <v>0.13699384012971363</v>
      </c>
      <c r="F11" s="8">
        <f>$F$7-D11</f>
        <v>6100153</v>
      </c>
    </row>
    <row r="12" spans="1:6" x14ac:dyDescent="0.35">
      <c r="A12" s="4">
        <v>45200</v>
      </c>
      <c r="B12" s="11">
        <v>528810</v>
      </c>
      <c r="C12" s="6">
        <f>B12/B4</f>
        <v>7.4812269036695661E-2</v>
      </c>
      <c r="D12" s="11">
        <f t="shared" si="0"/>
        <v>1497150</v>
      </c>
      <c r="E12" s="6">
        <f t="shared" si="0"/>
        <v>0.2118061091664093</v>
      </c>
      <c r="F12" s="8">
        <f>$F$7-D12</f>
        <v>5571343</v>
      </c>
    </row>
    <row r="13" spans="1:6" x14ac:dyDescent="0.35">
      <c r="A13" s="4">
        <v>45231</v>
      </c>
      <c r="B13" s="11">
        <v>202260</v>
      </c>
      <c r="C13" s="6">
        <f>B13/B4</f>
        <v>2.8614302935576225E-2</v>
      </c>
      <c r="D13" s="11">
        <f t="shared" si="0"/>
        <v>1699410</v>
      </c>
      <c r="E13" s="6">
        <f>E12+C13</f>
        <v>0.24042041210198553</v>
      </c>
      <c r="F13" s="8">
        <f>$F$7-D13</f>
        <v>5369083</v>
      </c>
    </row>
    <row r="14" spans="1:6" x14ac:dyDescent="0.35">
      <c r="A14" s="4">
        <v>45261</v>
      </c>
      <c r="B14" s="11">
        <v>2070</v>
      </c>
      <c r="C14" s="6">
        <f>B14/B4</f>
        <v>2.9284884345220403E-4</v>
      </c>
      <c r="D14" s="11">
        <f t="shared" si="0"/>
        <v>1701480</v>
      </c>
      <c r="E14" s="6">
        <f>E13+C14</f>
        <v>0.24071326094543774</v>
      </c>
      <c r="F14" s="8">
        <f>$F$7-D14</f>
        <v>5367013</v>
      </c>
    </row>
    <row r="15" spans="1:6" x14ac:dyDescent="0.35">
      <c r="A15" s="4"/>
      <c r="B15" s="11"/>
      <c r="C15" s="6"/>
    </row>
    <row r="16" spans="1:6" x14ac:dyDescent="0.35">
      <c r="A16" s="4"/>
      <c r="C16" s="6"/>
    </row>
    <row r="17" spans="1:1" x14ac:dyDescent="0.35">
      <c r="A17" s="4"/>
    </row>
    <row r="18" spans="1:1" x14ac:dyDescent="0.35">
      <c r="A18" s="4"/>
    </row>
  </sheetData>
  <pageMargins left="0.7" right="0.7" top="0.75" bottom="0.75" header="0.3" footer="0.3"/>
  <pageSetup paperSize="9" orientation="portrait" r:id="rId1"/>
  <headerFooter>
    <oddHeader>&amp;C&amp;"Segoe UI Semibold"&amp;11&amp;K000000 UNCLASSIFIED&amp;1#_x000D_</oddHeader>
    <oddFooter>&amp;C_x000D_&amp;1#&amp;"Segoe UI Semibold"&amp;11&amp;K000000 UNCLASSIFIED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499B-C6B6-4917-8E98-63B3A045F2B5}">
  <dimension ref="A1:F21"/>
  <sheetViews>
    <sheetView workbookViewId="0"/>
  </sheetViews>
  <sheetFormatPr defaultRowHeight="14.5" x14ac:dyDescent="0.35"/>
  <cols>
    <col min="1" max="1" width="27.36328125" style="26" customWidth="1"/>
    <col min="2" max="2" width="50.54296875" style="26" customWidth="1"/>
    <col min="3" max="3" width="24" style="26" customWidth="1"/>
    <col min="4" max="4" width="15.453125" style="26" bestFit="1" customWidth="1"/>
    <col min="5" max="5" width="21.1796875" style="26" customWidth="1"/>
    <col min="6" max="6" width="26.1796875" style="26" bestFit="1" customWidth="1"/>
    <col min="7" max="16384" width="8.7265625" style="26"/>
  </cols>
  <sheetData>
    <row r="1" spans="1:6" x14ac:dyDescent="0.35">
      <c r="A1" s="26" t="s">
        <v>5</v>
      </c>
    </row>
    <row r="2" spans="1:6" x14ac:dyDescent="0.35">
      <c r="A2" s="26" t="s">
        <v>19</v>
      </c>
    </row>
    <row r="3" spans="1:6" x14ac:dyDescent="0.35">
      <c r="A3" s="23" t="s">
        <v>18</v>
      </c>
      <c r="B3" s="24">
        <v>36000000</v>
      </c>
      <c r="C3" s="23" t="s">
        <v>17</v>
      </c>
    </row>
    <row r="4" spans="1:6" x14ac:dyDescent="0.35">
      <c r="A4" s="26" t="s">
        <v>3</v>
      </c>
    </row>
    <row r="6" spans="1:6" x14ac:dyDescent="0.35">
      <c r="B6" s="26" t="s">
        <v>0</v>
      </c>
      <c r="C6" s="5" t="s">
        <v>9</v>
      </c>
      <c r="D6" s="26" t="s">
        <v>1</v>
      </c>
      <c r="E6" s="5" t="s">
        <v>10</v>
      </c>
      <c r="F6" s="26" t="s">
        <v>11</v>
      </c>
    </row>
    <row r="7" spans="1:6" x14ac:dyDescent="0.35">
      <c r="A7" s="4">
        <v>45200</v>
      </c>
      <c r="B7" s="8">
        <v>0</v>
      </c>
      <c r="C7" s="29">
        <v>0</v>
      </c>
      <c r="D7" s="8">
        <v>0</v>
      </c>
      <c r="E7" s="29">
        <v>0</v>
      </c>
      <c r="F7" s="8">
        <f>B3</f>
        <v>36000000</v>
      </c>
    </row>
    <row r="8" spans="1:6" x14ac:dyDescent="0.35">
      <c r="A8" s="4">
        <v>45231</v>
      </c>
      <c r="B8" s="22">
        <v>2864800</v>
      </c>
      <c r="C8" s="29">
        <f>B8/B3</f>
        <v>7.9577777777777775E-2</v>
      </c>
      <c r="D8" s="8">
        <f>B8</f>
        <v>2864800</v>
      </c>
      <c r="E8" s="29">
        <f>C8</f>
        <v>7.9577777777777775E-2</v>
      </c>
      <c r="F8" s="8">
        <f>B3-B8</f>
        <v>33135200</v>
      </c>
    </row>
    <row r="9" spans="1:6" x14ac:dyDescent="0.35">
      <c r="A9" s="4">
        <v>45261</v>
      </c>
      <c r="B9" s="8">
        <v>3001000</v>
      </c>
      <c r="C9" s="29">
        <f>B9/B3</f>
        <v>8.3361111111111108E-2</v>
      </c>
      <c r="D9" s="8">
        <f>D8+B9</f>
        <v>5865800</v>
      </c>
      <c r="E9" s="29">
        <f>D9/B3</f>
        <v>0.16293888888888888</v>
      </c>
      <c r="F9" s="8">
        <f>B3-D9</f>
        <v>30134200</v>
      </c>
    </row>
    <row r="10" spans="1:6" x14ac:dyDescent="0.35">
      <c r="A10" s="4">
        <v>45292</v>
      </c>
      <c r="B10" s="8"/>
      <c r="C10" s="29"/>
      <c r="D10" s="8"/>
      <c r="E10" s="29"/>
      <c r="F10" s="8"/>
    </row>
    <row r="11" spans="1:6" x14ac:dyDescent="0.35">
      <c r="A11" s="4">
        <v>45323</v>
      </c>
      <c r="B11" s="8"/>
      <c r="C11" s="29"/>
      <c r="D11" s="8"/>
      <c r="E11" s="29"/>
      <c r="F11" s="8"/>
    </row>
    <row r="12" spans="1:6" x14ac:dyDescent="0.35">
      <c r="A12" s="4">
        <v>45352</v>
      </c>
      <c r="B12" s="8"/>
      <c r="C12" s="29"/>
      <c r="D12" s="8"/>
      <c r="E12" s="29"/>
      <c r="F12" s="8"/>
    </row>
    <row r="13" spans="1:6" x14ac:dyDescent="0.35">
      <c r="A13" s="4">
        <v>45383</v>
      </c>
      <c r="B13" s="8"/>
      <c r="C13" s="29"/>
      <c r="D13" s="8"/>
      <c r="E13" s="29"/>
      <c r="F13" s="8"/>
    </row>
    <row r="14" spans="1:6" x14ac:dyDescent="0.35">
      <c r="A14" s="4">
        <v>45413</v>
      </c>
      <c r="B14" s="8"/>
      <c r="C14" s="29"/>
      <c r="D14" s="8"/>
      <c r="E14" s="29"/>
      <c r="F14" s="8"/>
    </row>
    <row r="15" spans="1:6" x14ac:dyDescent="0.35">
      <c r="A15" s="4">
        <v>45444</v>
      </c>
      <c r="B15" s="8"/>
      <c r="C15" s="29"/>
      <c r="D15" s="8"/>
      <c r="E15" s="29"/>
      <c r="F15" s="8"/>
    </row>
    <row r="16" spans="1:6" x14ac:dyDescent="0.35">
      <c r="A16" s="4">
        <v>45474</v>
      </c>
      <c r="B16" s="8"/>
      <c r="C16" s="29"/>
      <c r="D16" s="8"/>
      <c r="E16" s="29"/>
      <c r="F16" s="8"/>
    </row>
    <row r="17" spans="1:6" x14ac:dyDescent="0.35">
      <c r="A17" s="4">
        <v>45505</v>
      </c>
      <c r="B17" s="8"/>
      <c r="C17" s="29"/>
      <c r="D17" s="8"/>
      <c r="E17" s="29"/>
      <c r="F17" s="8"/>
    </row>
    <row r="18" spans="1:6" x14ac:dyDescent="0.35">
      <c r="A18" s="4">
        <v>45536</v>
      </c>
      <c r="B18" s="22"/>
      <c r="C18" s="29"/>
      <c r="D18" s="22"/>
      <c r="E18" s="29"/>
      <c r="F18" s="22"/>
    </row>
    <row r="19" spans="1:6" x14ac:dyDescent="0.35">
      <c r="A19" s="4">
        <v>45566</v>
      </c>
      <c r="B19" s="22"/>
      <c r="C19" s="29"/>
      <c r="D19" s="22"/>
      <c r="E19" s="29"/>
      <c r="F19" s="22"/>
    </row>
    <row r="20" spans="1:6" x14ac:dyDescent="0.35">
      <c r="A20" s="4">
        <v>45597</v>
      </c>
      <c r="B20" s="22"/>
      <c r="C20" s="29"/>
      <c r="D20" s="22"/>
      <c r="E20" s="29"/>
      <c r="F20" s="22"/>
    </row>
    <row r="21" spans="1:6" x14ac:dyDescent="0.35">
      <c r="A21" s="4">
        <v>45627</v>
      </c>
    </row>
  </sheetData>
  <pageMargins left="0.7" right="0.7" top="0.75" bottom="0.75" header="0.3" footer="0.3"/>
  <pageSetup paperSize="8" orientation="portrait" r:id="rId1"/>
  <headerFooter>
    <oddHeader>&amp;C&amp;"Segoe UI Semibold"&amp;11&amp;K000000 UNCLASSIFIED&amp;1#_x000D_</oddHeader>
    <oddFooter>&amp;C_x000D_&amp;1#&amp;"Segoe UI Semibold"&amp;11&amp;K000000 UNCLASSIFIED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4BE42-FBF1-443F-B73F-943AE7D9E881}">
  <dimension ref="A1:F11"/>
  <sheetViews>
    <sheetView workbookViewId="0"/>
  </sheetViews>
  <sheetFormatPr defaultRowHeight="14.5" x14ac:dyDescent="0.35"/>
  <cols>
    <col min="1" max="1" width="19.54296875" style="26" customWidth="1"/>
    <col min="2" max="2" width="32.1796875" style="26" customWidth="1"/>
    <col min="3" max="3" width="31.54296875" style="26" customWidth="1"/>
    <col min="4" max="4" width="15.453125" style="26" bestFit="1" customWidth="1"/>
    <col min="5" max="5" width="17.54296875" style="26" customWidth="1"/>
    <col min="6" max="6" width="26.54296875" style="26" bestFit="1" customWidth="1"/>
    <col min="7" max="16384" width="8.7265625" style="26"/>
  </cols>
  <sheetData>
    <row r="1" spans="1:6" x14ac:dyDescent="0.35">
      <c r="A1" s="26" t="s">
        <v>4</v>
      </c>
    </row>
    <row r="2" spans="1:6" x14ac:dyDescent="0.35">
      <c r="A2" s="26" t="s">
        <v>15</v>
      </c>
    </row>
    <row r="3" spans="1:6" x14ac:dyDescent="0.35">
      <c r="B3" s="28"/>
      <c r="C3" s="28"/>
    </row>
    <row r="4" spans="1:6" x14ac:dyDescent="0.35">
      <c r="A4" s="26" t="s">
        <v>14</v>
      </c>
      <c r="B4" s="12">
        <v>20000000</v>
      </c>
      <c r="C4" s="12"/>
    </row>
    <row r="6" spans="1:6" ht="48" customHeight="1" x14ac:dyDescent="0.35">
      <c r="B6" s="13" t="s">
        <v>0</v>
      </c>
      <c r="C6" s="14" t="s">
        <v>9</v>
      </c>
      <c r="D6" s="13" t="s">
        <v>1</v>
      </c>
      <c r="E6" s="14" t="s">
        <v>10</v>
      </c>
      <c r="F6" s="13" t="s">
        <v>11</v>
      </c>
    </row>
    <row r="7" spans="1:6" x14ac:dyDescent="0.35">
      <c r="A7" s="27">
        <v>45139</v>
      </c>
      <c r="B7" s="16">
        <v>11141134</v>
      </c>
      <c r="C7" s="15">
        <f>B7/$B$4</f>
        <v>0.55705669999999996</v>
      </c>
      <c r="D7" s="19">
        <f>B7</f>
        <v>11141134</v>
      </c>
      <c r="E7" s="15">
        <f>D7/$B$4</f>
        <v>0.55705669999999996</v>
      </c>
      <c r="F7" s="16">
        <f>$B$4-D7</f>
        <v>8858866</v>
      </c>
    </row>
    <row r="8" spans="1:6" x14ac:dyDescent="0.35">
      <c r="A8" s="27">
        <v>45170</v>
      </c>
      <c r="B8" s="16">
        <f>11895319-B7</f>
        <v>754185</v>
      </c>
      <c r="C8" s="18">
        <f>B8/$B$4</f>
        <v>3.770925E-2</v>
      </c>
      <c r="D8" s="19">
        <f>D7+B8</f>
        <v>11895319</v>
      </c>
      <c r="E8" s="15">
        <f>D8/$B$4</f>
        <v>0.59476594999999999</v>
      </c>
      <c r="F8" s="16">
        <f>$B$4-D8</f>
        <v>8104681</v>
      </c>
    </row>
    <row r="9" spans="1:6" x14ac:dyDescent="0.35">
      <c r="A9" s="27">
        <v>45200</v>
      </c>
      <c r="B9" s="16">
        <v>273903</v>
      </c>
      <c r="C9" s="20">
        <f>B9/B4</f>
        <v>1.369515E-2</v>
      </c>
      <c r="D9" s="19">
        <f>D8+B9</f>
        <v>12169222</v>
      </c>
      <c r="E9" s="15">
        <f>D9/$B$4</f>
        <v>0.60846109999999998</v>
      </c>
      <c r="F9" s="16">
        <f>$B$4-D9</f>
        <v>7830778</v>
      </c>
    </row>
    <row r="10" spans="1:6" x14ac:dyDescent="0.35">
      <c r="A10" s="27">
        <v>45231</v>
      </c>
      <c r="B10" s="16">
        <v>19992</v>
      </c>
      <c r="C10" s="20">
        <f>B10/B4</f>
        <v>9.9960000000000001E-4</v>
      </c>
      <c r="D10" s="19">
        <f>D9+B10</f>
        <v>12189214</v>
      </c>
      <c r="E10" s="15">
        <f>D10/$B$4</f>
        <v>0.60946069999999997</v>
      </c>
      <c r="F10" s="16">
        <f>$B$4-D10</f>
        <v>7810786</v>
      </c>
    </row>
    <row r="11" spans="1:6" x14ac:dyDescent="0.35">
      <c r="A11" s="27">
        <v>45261</v>
      </c>
      <c r="B11" s="21">
        <v>0</v>
      </c>
      <c r="C11" s="20">
        <f>B11/B4</f>
        <v>0</v>
      </c>
      <c r="D11" s="19">
        <f>D10+B11</f>
        <v>12189214</v>
      </c>
      <c r="E11" s="15">
        <f>D11/$B$4</f>
        <v>0.60946069999999997</v>
      </c>
      <c r="F11" s="16">
        <f>$B$4-D11</f>
        <v>7810786</v>
      </c>
    </row>
  </sheetData>
  <pageMargins left="0.7" right="0.7" top="0.75" bottom="0.75" header="0.3" footer="0.3"/>
  <pageSetup paperSize="9" orientation="portrait" r:id="rId1"/>
  <headerFooter>
    <oddHeader>&amp;C&amp;"Segoe UI Semibold"&amp;11&amp;K000000 UNCLASSIFIED&amp;1#_x000D_</oddHeader>
    <oddFooter>&amp;C_x000D_&amp;1#&amp;"Segoe UI Semibold"&amp;11&amp;K000000 UNCLASSIFIED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abSelected="1" workbookViewId="0"/>
  </sheetViews>
  <sheetFormatPr defaultRowHeight="14.5" x14ac:dyDescent="0.35"/>
  <cols>
    <col min="1" max="1" width="19.54296875" customWidth="1"/>
    <col min="2" max="2" width="32.1796875" customWidth="1"/>
    <col min="3" max="3" width="31.54296875" customWidth="1"/>
    <col min="4" max="4" width="15.453125" bestFit="1" customWidth="1"/>
    <col min="5" max="5" width="17.54296875" customWidth="1"/>
    <col min="6" max="6" width="26.54296875" bestFit="1" customWidth="1"/>
  </cols>
  <sheetData>
    <row r="1" spans="1:6" x14ac:dyDescent="0.35">
      <c r="A1" t="s">
        <v>4</v>
      </c>
    </row>
    <row r="2" spans="1:6" x14ac:dyDescent="0.35">
      <c r="A2" t="s">
        <v>19</v>
      </c>
    </row>
    <row r="3" spans="1:6" x14ac:dyDescent="0.35">
      <c r="B3" s="2"/>
      <c r="C3" s="2"/>
    </row>
    <row r="4" spans="1:6" x14ac:dyDescent="0.35">
      <c r="A4" t="s">
        <v>14</v>
      </c>
      <c r="B4" s="12">
        <v>20000000</v>
      </c>
      <c r="C4" s="12"/>
    </row>
    <row r="6" spans="1:6" ht="48" customHeight="1" x14ac:dyDescent="0.35">
      <c r="B6" s="13" t="s">
        <v>0</v>
      </c>
      <c r="C6" s="14" t="s">
        <v>9</v>
      </c>
      <c r="D6" s="13" t="s">
        <v>1</v>
      </c>
      <c r="E6" s="14" t="s">
        <v>10</v>
      </c>
      <c r="F6" s="13" t="s">
        <v>11</v>
      </c>
    </row>
    <row r="7" spans="1:6" x14ac:dyDescent="0.35">
      <c r="A7" s="27">
        <v>45505</v>
      </c>
      <c r="B7" s="11">
        <v>12486251.050000001</v>
      </c>
      <c r="C7" s="15">
        <f>B7/B4</f>
        <v>0.62431255250000006</v>
      </c>
      <c r="D7" s="19">
        <f>B7</f>
        <v>12486251.050000001</v>
      </c>
      <c r="E7" s="15">
        <f>D7/B4</f>
        <v>0.62431255250000006</v>
      </c>
      <c r="F7" s="19">
        <f>B4-D7</f>
        <v>7513748.9499999993</v>
      </c>
    </row>
    <row r="8" spans="1:6" x14ac:dyDescent="0.35">
      <c r="A8" s="27">
        <v>45536</v>
      </c>
      <c r="B8" s="11">
        <v>1219698.25</v>
      </c>
      <c r="C8" s="15">
        <f>B8/B4</f>
        <v>6.0984912500000002E-2</v>
      </c>
      <c r="D8" s="19">
        <f>B7+B8</f>
        <v>13705949.300000001</v>
      </c>
      <c r="E8" s="15">
        <f>D8/B4</f>
        <v>0.68529746499999999</v>
      </c>
      <c r="F8" s="19">
        <f>B4-D8</f>
        <v>6294050.6999999993</v>
      </c>
    </row>
    <row r="9" spans="1:6" x14ac:dyDescent="0.35">
      <c r="A9" s="27">
        <v>45566</v>
      </c>
      <c r="B9" s="11">
        <v>61992</v>
      </c>
      <c r="C9" s="15">
        <v>3.0996000000000001E-3</v>
      </c>
      <c r="D9" s="19">
        <v>13767941.300000001</v>
      </c>
      <c r="E9" s="15">
        <v>0.68839706500000009</v>
      </c>
      <c r="F9" s="19">
        <v>6232058.6999999993</v>
      </c>
    </row>
    <row r="10" spans="1:6" x14ac:dyDescent="0.35">
      <c r="A10" s="27">
        <v>45597</v>
      </c>
      <c r="B10" s="11">
        <v>0</v>
      </c>
      <c r="C10">
        <v>0</v>
      </c>
      <c r="D10" s="19">
        <v>13767941.300000001</v>
      </c>
      <c r="E10" s="15">
        <v>0.68839706500000009</v>
      </c>
      <c r="F10" s="19">
        <v>6232058.6999999993</v>
      </c>
    </row>
    <row r="11" spans="1:6" x14ac:dyDescent="0.35">
      <c r="A11" s="27">
        <v>45627</v>
      </c>
    </row>
  </sheetData>
  <pageMargins left="0.7" right="0.7" top="0.75" bottom="0.75" header="0.3" footer="0.3"/>
  <pageSetup paperSize="9" orientation="portrait" r:id="rId1"/>
  <headerFooter>
    <oddHeader>&amp;C&amp;"Segoe UI Semibold"&amp;11&amp;K000000 UNCLASSIFIED&amp;1#_x000D_</oddHeader>
    <oddFooter>&amp;C_x000D_&amp;1#&amp;"Segoe UI Semibold"&amp;11&amp;K000000 UNCLASSIFIED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F26" sqref="F26"/>
    </sheetView>
  </sheetViews>
  <sheetFormatPr defaultRowHeight="14.5" x14ac:dyDescent="0.35"/>
  <cols>
    <col min="1" max="1" width="15.7265625" customWidth="1"/>
    <col min="2" max="2" width="39.1796875" customWidth="1"/>
    <col min="3" max="3" width="82.54296875" customWidth="1"/>
    <col min="4" max="4" width="17.7265625" customWidth="1"/>
    <col min="5" max="5" width="44.1796875" bestFit="1" customWidth="1"/>
    <col min="6" max="6" width="28.26953125" bestFit="1" customWidth="1"/>
  </cols>
  <sheetData>
    <row r="1" spans="1:6" x14ac:dyDescent="0.35">
      <c r="A1" t="s">
        <v>8</v>
      </c>
    </row>
    <row r="2" spans="1:6" x14ac:dyDescent="0.35">
      <c r="A2" t="s">
        <v>16</v>
      </c>
      <c r="F2" s="2"/>
    </row>
    <row r="3" spans="1:6" x14ac:dyDescent="0.35">
      <c r="B3" s="2"/>
    </row>
    <row r="4" spans="1:6" x14ac:dyDescent="0.35">
      <c r="A4" s="3" t="s">
        <v>14</v>
      </c>
      <c r="B4" s="7">
        <v>14980000</v>
      </c>
      <c r="C4" s="7"/>
    </row>
    <row r="5" spans="1:6" x14ac:dyDescent="0.35">
      <c r="A5" s="3"/>
    </row>
    <row r="6" spans="1:6" x14ac:dyDescent="0.35">
      <c r="B6" t="s">
        <v>0</v>
      </c>
      <c r="C6" s="5" t="s">
        <v>9</v>
      </c>
      <c r="D6" t="s">
        <v>1</v>
      </c>
      <c r="E6" s="5" t="s">
        <v>10</v>
      </c>
      <c r="F6" t="s">
        <v>11</v>
      </c>
    </row>
    <row r="7" spans="1:6" x14ac:dyDescent="0.35">
      <c r="A7" s="1">
        <v>45292</v>
      </c>
      <c r="B7" s="11">
        <v>896830</v>
      </c>
      <c r="C7" s="10">
        <v>5.9900000000000002E-2</v>
      </c>
      <c r="D7" s="11">
        <v>896830</v>
      </c>
      <c r="E7" s="10">
        <v>5.9900000000000002E-2</v>
      </c>
      <c r="F7" s="8">
        <v>14083170</v>
      </c>
    </row>
    <row r="8" spans="1:6" x14ac:dyDescent="0.35">
      <c r="A8" s="1">
        <v>45323</v>
      </c>
      <c r="B8" s="11">
        <v>298470</v>
      </c>
      <c r="C8" s="6">
        <f t="shared" ref="C8:C18" si="0">B8/$B$4</f>
        <v>1.992456608811749E-2</v>
      </c>
      <c r="D8" s="11">
        <v>1195290</v>
      </c>
      <c r="E8" s="6">
        <f>E7+C8</f>
        <v>7.9824566088117499E-2</v>
      </c>
      <c r="F8" s="8">
        <v>13784710</v>
      </c>
    </row>
    <row r="9" spans="1:6" x14ac:dyDescent="0.35">
      <c r="A9" s="1">
        <v>45352</v>
      </c>
      <c r="B9" s="11">
        <v>347930</v>
      </c>
      <c r="C9" s="6">
        <f t="shared" si="0"/>
        <v>2.322630173564753E-2</v>
      </c>
      <c r="D9" s="11">
        <f>D8+B9</f>
        <v>1543220</v>
      </c>
      <c r="E9" s="6">
        <f>E8+C9</f>
        <v>0.10305086782376503</v>
      </c>
      <c r="F9" s="8">
        <v>13436780</v>
      </c>
    </row>
    <row r="10" spans="1:6" x14ac:dyDescent="0.35">
      <c r="A10" s="1">
        <v>45383</v>
      </c>
      <c r="B10" s="11">
        <v>490750</v>
      </c>
      <c r="C10" s="6">
        <f t="shared" si="0"/>
        <v>3.2760347129506005E-2</v>
      </c>
      <c r="D10" s="11">
        <v>2033980</v>
      </c>
      <c r="E10" s="29">
        <f t="shared" ref="E10:E13" si="1">E9+C10</f>
        <v>0.13581121495327103</v>
      </c>
      <c r="F10" s="8">
        <v>12946020</v>
      </c>
    </row>
    <row r="11" spans="1:6" x14ac:dyDescent="0.35">
      <c r="A11" s="1">
        <v>45413</v>
      </c>
      <c r="B11" s="11">
        <v>386130</v>
      </c>
      <c r="C11" s="6">
        <f t="shared" si="0"/>
        <v>2.5776368491321762E-2</v>
      </c>
      <c r="D11" s="11">
        <v>2420100</v>
      </c>
      <c r="E11" s="29">
        <f t="shared" si="1"/>
        <v>0.16158758344459279</v>
      </c>
      <c r="F11" s="8">
        <v>12559900</v>
      </c>
    </row>
    <row r="12" spans="1:6" x14ac:dyDescent="0.35">
      <c r="A12" s="1">
        <v>45444</v>
      </c>
      <c r="B12" s="11">
        <v>365120</v>
      </c>
      <c r="C12" s="6">
        <f t="shared" si="0"/>
        <v>2.4373831775700936E-2</v>
      </c>
      <c r="D12" s="11">
        <v>2785220</v>
      </c>
      <c r="E12" s="29">
        <f t="shared" si="1"/>
        <v>0.18596141522029372</v>
      </c>
      <c r="F12" s="8">
        <v>12194780</v>
      </c>
    </row>
    <row r="13" spans="1:6" x14ac:dyDescent="0.35">
      <c r="A13" s="1">
        <v>45474</v>
      </c>
      <c r="B13" s="11">
        <v>347520</v>
      </c>
      <c r="C13" s="6">
        <f t="shared" si="0"/>
        <v>2.3198931909212284E-2</v>
      </c>
      <c r="D13" s="11">
        <v>3132740</v>
      </c>
      <c r="E13" s="29">
        <f t="shared" si="1"/>
        <v>0.20916034712950601</v>
      </c>
      <c r="F13" s="8">
        <v>11847260</v>
      </c>
    </row>
    <row r="14" spans="1:6" x14ac:dyDescent="0.35">
      <c r="A14" s="1">
        <v>45505</v>
      </c>
      <c r="B14" s="11">
        <v>521840</v>
      </c>
      <c r="C14" s="6">
        <f t="shared" si="0"/>
        <v>3.4835781041388521E-2</v>
      </c>
      <c r="D14" s="11">
        <f t="shared" ref="D14:E18" si="2">D13+B14</f>
        <v>3654580</v>
      </c>
      <c r="E14" s="6">
        <f t="shared" si="2"/>
        <v>0.24399612817089453</v>
      </c>
      <c r="F14" s="8">
        <f>B4-D14</f>
        <v>11325420</v>
      </c>
    </row>
    <row r="15" spans="1:6" x14ac:dyDescent="0.35">
      <c r="A15" s="1">
        <v>45536</v>
      </c>
      <c r="B15" s="11">
        <v>406390</v>
      </c>
      <c r="C15" s="6">
        <f t="shared" si="0"/>
        <v>2.7128838451268358E-2</v>
      </c>
      <c r="D15" s="11">
        <f t="shared" si="2"/>
        <v>4060970</v>
      </c>
      <c r="E15" s="29">
        <f t="shared" si="2"/>
        <v>0.2711249666221629</v>
      </c>
      <c r="F15" s="8">
        <f>B4-D15</f>
        <v>10919030</v>
      </c>
    </row>
    <row r="16" spans="1:6" x14ac:dyDescent="0.35">
      <c r="A16" s="1">
        <v>45566</v>
      </c>
      <c r="B16" s="11">
        <v>327160</v>
      </c>
      <c r="C16" s="6">
        <f t="shared" si="0"/>
        <v>2.1839786381842457E-2</v>
      </c>
      <c r="D16" s="11">
        <f t="shared" si="2"/>
        <v>4388130</v>
      </c>
      <c r="E16" s="29">
        <f t="shared" si="2"/>
        <v>0.29296475300400537</v>
      </c>
      <c r="F16" s="8">
        <v>10591870</v>
      </c>
    </row>
    <row r="17" spans="1:6" x14ac:dyDescent="0.35">
      <c r="A17" s="1">
        <v>45597</v>
      </c>
      <c r="B17" s="11">
        <v>92290</v>
      </c>
      <c r="C17" s="6">
        <f t="shared" si="0"/>
        <v>6.1608811748998663E-3</v>
      </c>
      <c r="D17" s="11">
        <f t="shared" si="2"/>
        <v>4480420</v>
      </c>
      <c r="E17" s="29">
        <f t="shared" si="2"/>
        <v>0.29912563417890525</v>
      </c>
      <c r="F17" s="8">
        <v>10499580</v>
      </c>
    </row>
    <row r="18" spans="1:6" x14ac:dyDescent="0.35">
      <c r="A18" s="1">
        <v>45627</v>
      </c>
      <c r="B18" s="11">
        <v>27920</v>
      </c>
      <c r="C18" s="6">
        <f t="shared" si="0"/>
        <v>1.8638184245660882E-3</v>
      </c>
      <c r="D18" s="19">
        <f>D17+B18</f>
        <v>4508340</v>
      </c>
      <c r="E18" s="29">
        <f t="shared" si="2"/>
        <v>0.30098945260347132</v>
      </c>
      <c r="F18" s="17">
        <f>B4-D18</f>
        <v>10471660</v>
      </c>
    </row>
  </sheetData>
  <pageMargins left="0.7" right="0.7" top="0.75" bottom="0.75" header="0.3" footer="0.3"/>
  <pageSetup paperSize="9" orientation="portrait" r:id="rId1"/>
  <headerFooter>
    <oddHeader>&amp;C&amp;"Segoe UI Semibold"&amp;11&amp;K000000 UNCLASSIFIED&amp;1#_x000D_</oddHeader>
    <oddFooter>&amp;C_x000D_&amp;1#&amp;"Segoe UI Semibold"&amp;11&amp;K000000 UNCLASSIFIED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F8184-BF4E-4711-A10C-F6AC064C8E32}">
  <dimension ref="A1:B6"/>
  <sheetViews>
    <sheetView workbookViewId="0">
      <selection activeCell="H30" sqref="H30"/>
    </sheetView>
  </sheetViews>
  <sheetFormatPr defaultRowHeight="14.5" x14ac:dyDescent="0.35"/>
  <cols>
    <col min="1" max="16384" width="8.7265625" style="26"/>
  </cols>
  <sheetData>
    <row r="1" spans="1:2" x14ac:dyDescent="0.35">
      <c r="A1" s="26" t="s">
        <v>7</v>
      </c>
    </row>
    <row r="2" spans="1:2" x14ac:dyDescent="0.35">
      <c r="A2" s="26" t="s">
        <v>12</v>
      </c>
    </row>
    <row r="3" spans="1:2" x14ac:dyDescent="0.35">
      <c r="B3" s="28"/>
    </row>
    <row r="4" spans="1:2" x14ac:dyDescent="0.35">
      <c r="A4" s="26" t="s">
        <v>2</v>
      </c>
    </row>
    <row r="5" spans="1:2" x14ac:dyDescent="0.35">
      <c r="A5" s="27"/>
      <c r="B5" s="28"/>
    </row>
    <row r="6" spans="1:2" x14ac:dyDescent="0.35">
      <c r="A6" s="27"/>
    </row>
  </sheetData>
  <pageMargins left="0.7" right="0.7" top="0.75" bottom="0.75" header="0.3" footer="0.3"/>
  <headerFooter>
    <oddHeader>&amp;C&amp;"Segoe UI Semibold"&amp;11&amp;K000000 UNCLASSIFIED&amp;1#_x000D_</oddHeader>
    <oddFooter>&amp;C_x000D_&amp;1#&amp;"Segoe UI Semibold"&amp;11&amp;K000000 UNCLASSIFIED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I7" sqref="I7"/>
    </sheetView>
  </sheetViews>
  <sheetFormatPr defaultRowHeight="14.5" x14ac:dyDescent="0.35"/>
  <sheetData>
    <row r="1" spans="1:2" x14ac:dyDescent="0.35">
      <c r="A1" t="s">
        <v>7</v>
      </c>
    </row>
    <row r="2" spans="1:2" x14ac:dyDescent="0.35">
      <c r="A2" t="s">
        <v>16</v>
      </c>
    </row>
    <row r="3" spans="1:2" x14ac:dyDescent="0.35">
      <c r="B3" s="2"/>
    </row>
    <row r="4" spans="1:2" x14ac:dyDescent="0.35">
      <c r="A4" t="s">
        <v>2</v>
      </c>
    </row>
    <row r="5" spans="1:2" x14ac:dyDescent="0.35">
      <c r="A5" s="1"/>
      <c r="B5" s="2"/>
    </row>
    <row r="6" spans="1:2" x14ac:dyDescent="0.35">
      <c r="A6" s="1"/>
    </row>
  </sheetData>
  <pageMargins left="0.7" right="0.7" top="0.75" bottom="0.75" header="0.3" footer="0.3"/>
  <headerFooter>
    <oddHeader>&amp;C&amp;"Segoe UI Semibold"&amp;11&amp;K000000 UNCLASSIFIED&amp;1#_x000D_</oddHeader>
    <oddFooter>&amp;C_x000D_&amp;1#&amp;"Segoe UI Semibold"&amp;11&amp;K000000 UNCLASSIFIED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workbookViewId="0">
      <selection activeCell="A13" sqref="A13:F14"/>
    </sheetView>
  </sheetViews>
  <sheetFormatPr defaultRowHeight="14.5" x14ac:dyDescent="0.35"/>
  <cols>
    <col min="1" max="1" width="20.1796875" customWidth="1"/>
    <col min="2" max="2" width="54.453125" style="8" customWidth="1"/>
    <col min="3" max="3" width="22.54296875" style="6" customWidth="1"/>
    <col min="4" max="4" width="21.1796875" style="8" customWidth="1"/>
    <col min="5" max="5" width="26" style="6" customWidth="1"/>
    <col min="6" max="6" width="17.453125" style="8" customWidth="1"/>
    <col min="7" max="7" width="16.1796875" customWidth="1"/>
  </cols>
  <sheetData>
    <row r="1" spans="1:6" x14ac:dyDescent="0.35">
      <c r="A1" t="s">
        <v>6</v>
      </c>
    </row>
    <row r="2" spans="1:6" x14ac:dyDescent="0.35">
      <c r="A2" t="s">
        <v>12</v>
      </c>
    </row>
    <row r="3" spans="1:6" x14ac:dyDescent="0.35">
      <c r="B3" s="9"/>
    </row>
    <row r="4" spans="1:6" x14ac:dyDescent="0.35">
      <c r="A4" t="s">
        <v>13</v>
      </c>
      <c r="B4" s="8">
        <v>4123288</v>
      </c>
    </row>
    <row r="6" spans="1:6" x14ac:dyDescent="0.35">
      <c r="B6" s="8" t="s">
        <v>0</v>
      </c>
      <c r="C6" s="10" t="s">
        <v>9</v>
      </c>
      <c r="D6" s="8" t="s">
        <v>1</v>
      </c>
      <c r="E6" s="10" t="s">
        <v>10</v>
      </c>
      <c r="F6" s="8" t="s">
        <v>11</v>
      </c>
    </row>
    <row r="7" spans="1:6" x14ac:dyDescent="0.35">
      <c r="A7" s="1">
        <v>45047</v>
      </c>
      <c r="B7" s="8">
        <v>0</v>
      </c>
      <c r="C7" s="6">
        <v>0</v>
      </c>
      <c r="D7" s="8">
        <v>0</v>
      </c>
      <c r="E7" s="6">
        <v>0</v>
      </c>
      <c r="F7" s="8">
        <v>4123288</v>
      </c>
    </row>
    <row r="8" spans="1:6" x14ac:dyDescent="0.35">
      <c r="A8" s="1">
        <v>45078</v>
      </c>
      <c r="B8" s="8">
        <v>0</v>
      </c>
      <c r="C8" s="6">
        <v>0</v>
      </c>
      <c r="D8" s="8">
        <v>0</v>
      </c>
      <c r="E8" s="6">
        <v>0</v>
      </c>
      <c r="F8" s="8">
        <v>4123288</v>
      </c>
    </row>
    <row r="9" spans="1:6" x14ac:dyDescent="0.35">
      <c r="A9" s="1">
        <v>45108</v>
      </c>
      <c r="B9" s="8">
        <v>0</v>
      </c>
      <c r="C9" s="6">
        <v>0</v>
      </c>
      <c r="D9" s="8">
        <v>0</v>
      </c>
      <c r="E9" s="6">
        <v>0</v>
      </c>
      <c r="F9" s="8">
        <v>4123288</v>
      </c>
    </row>
    <row r="10" spans="1:6" x14ac:dyDescent="0.35">
      <c r="A10" s="4">
        <v>45139</v>
      </c>
      <c r="B10" s="8">
        <v>69200</v>
      </c>
      <c r="C10" s="6">
        <v>1.6799999999999999E-2</v>
      </c>
      <c r="D10" s="8">
        <v>69200</v>
      </c>
      <c r="E10" s="6">
        <v>1.6799999999999999E-2</v>
      </c>
      <c r="F10" s="8">
        <f>F9-B10</f>
        <v>4054088</v>
      </c>
    </row>
    <row r="11" spans="1:6" x14ac:dyDescent="0.35">
      <c r="A11" s="4">
        <v>45170</v>
      </c>
      <c r="B11" s="8">
        <v>0</v>
      </c>
      <c r="C11" s="6">
        <v>0</v>
      </c>
      <c r="D11" s="8">
        <v>69200</v>
      </c>
      <c r="E11" s="6">
        <v>1.6799999999999999E-2</v>
      </c>
      <c r="F11" s="8">
        <f>F10-B11</f>
        <v>4054088</v>
      </c>
    </row>
    <row r="12" spans="1:6" x14ac:dyDescent="0.35">
      <c r="A12" s="4">
        <v>45200</v>
      </c>
      <c r="B12" s="8">
        <v>25200</v>
      </c>
      <c r="C12" s="6">
        <v>6.1000000000000004E-3</v>
      </c>
      <c r="D12" s="8">
        <f t="shared" ref="D12:E12" si="0">D11+B12</f>
        <v>94400</v>
      </c>
      <c r="E12" s="6">
        <f t="shared" si="0"/>
        <v>2.29E-2</v>
      </c>
      <c r="F12" s="8">
        <f>F11-B12</f>
        <v>4028888</v>
      </c>
    </row>
    <row r="13" spans="1:6" x14ac:dyDescent="0.35">
      <c r="A13" s="4"/>
    </row>
    <row r="14" spans="1:6" x14ac:dyDescent="0.35">
      <c r="A14" s="4"/>
    </row>
  </sheetData>
  <pageMargins left="0.7" right="0.7" top="0.75" bottom="0.75" header="0.3" footer="0.3"/>
  <pageSetup paperSize="9" orientation="portrait" r:id="rId1"/>
  <headerFooter>
    <oddHeader>&amp;C&amp;"Segoe UI Semibold"&amp;11&amp;K000000 UNCLASSIFIED&amp;1#_x000D_</oddHeader>
    <oddFooter>&amp;C_x000D_&amp;1#&amp;"Segoe UI Semibold"&amp;11&amp;K000000 UNCLASSIFIED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workbookViewId="0">
      <selection activeCell="C18" sqref="C18"/>
    </sheetView>
  </sheetViews>
  <sheetFormatPr defaultRowHeight="14.5" x14ac:dyDescent="0.35"/>
  <cols>
    <col min="1" max="1" width="8.7265625" customWidth="1"/>
    <col min="2" max="2" width="50.54296875" customWidth="1"/>
    <col min="3" max="3" width="79.7265625" customWidth="1"/>
    <col min="4" max="4" width="15.453125" bestFit="1" customWidth="1"/>
    <col min="5" max="5" width="41" bestFit="1" customWidth="1"/>
    <col min="6" max="6" width="26.1796875" bestFit="1" customWidth="1"/>
  </cols>
  <sheetData>
    <row r="1" spans="1:6" x14ac:dyDescent="0.35">
      <c r="A1" t="s">
        <v>6</v>
      </c>
    </row>
    <row r="2" spans="1:6" x14ac:dyDescent="0.35">
      <c r="A2" t="s">
        <v>19</v>
      </c>
    </row>
    <row r="3" spans="1:6" x14ac:dyDescent="0.35">
      <c r="A3" s="23" t="s">
        <v>20</v>
      </c>
      <c r="B3" s="25">
        <v>9000000</v>
      </c>
      <c r="C3" s="23" t="s">
        <v>17</v>
      </c>
    </row>
    <row r="4" spans="1:6" x14ac:dyDescent="0.35">
      <c r="A4" t="s">
        <v>3</v>
      </c>
    </row>
    <row r="6" spans="1:6" x14ac:dyDescent="0.35">
      <c r="B6" t="s">
        <v>0</v>
      </c>
      <c r="C6" s="5" t="s">
        <v>9</v>
      </c>
      <c r="D6" t="s">
        <v>1</v>
      </c>
      <c r="E6" s="5" t="s">
        <v>10</v>
      </c>
      <c r="F6" t="s">
        <v>11</v>
      </c>
    </row>
    <row r="7" spans="1:6" x14ac:dyDescent="0.35">
      <c r="A7" s="4">
        <v>45231</v>
      </c>
      <c r="B7" s="8">
        <v>75600</v>
      </c>
      <c r="C7" s="6">
        <f>B7/$B$3</f>
        <v>8.3999999999999995E-3</v>
      </c>
      <c r="D7" s="8">
        <f>B7</f>
        <v>75600</v>
      </c>
      <c r="E7" s="6">
        <f>C7</f>
        <v>8.3999999999999995E-3</v>
      </c>
      <c r="F7" s="8">
        <f>$B$3-D7</f>
        <v>8924400</v>
      </c>
    </row>
    <row r="8" spans="1:6" x14ac:dyDescent="0.35">
      <c r="A8" s="4">
        <v>45261</v>
      </c>
      <c r="B8" s="8">
        <v>100800</v>
      </c>
      <c r="C8" s="6">
        <f>B8/$B$3</f>
        <v>1.12E-2</v>
      </c>
      <c r="D8" s="8">
        <f>D7+B8</f>
        <v>176400</v>
      </c>
      <c r="E8" s="6">
        <f>E7+C8</f>
        <v>1.9599999999999999E-2</v>
      </c>
      <c r="F8" s="8">
        <f>$B$3-D8</f>
        <v>8823600</v>
      </c>
    </row>
    <row r="9" spans="1:6" x14ac:dyDescent="0.35">
      <c r="A9" s="4">
        <v>45292</v>
      </c>
      <c r="B9" s="8">
        <v>297600</v>
      </c>
      <c r="C9" s="6">
        <f>B9/$B$3</f>
        <v>3.3066666666666668E-2</v>
      </c>
      <c r="D9" s="8">
        <f>D8+B9</f>
        <v>474000</v>
      </c>
      <c r="E9" s="6">
        <f>E8+C9</f>
        <v>5.2666666666666667E-2</v>
      </c>
      <c r="F9" s="8">
        <f>$B$3-D9</f>
        <v>8526000</v>
      </c>
    </row>
    <row r="10" spans="1:6" x14ac:dyDescent="0.35">
      <c r="A10" s="4">
        <v>45323</v>
      </c>
      <c r="B10" s="8">
        <v>151200</v>
      </c>
      <c r="C10" s="29">
        <f t="shared" ref="C10:C16" si="0">B10/$B$3</f>
        <v>1.6799999999999999E-2</v>
      </c>
      <c r="D10" s="8">
        <f t="shared" ref="D10:D15" si="1">D9+B10</f>
        <v>625200</v>
      </c>
      <c r="E10" s="29">
        <f t="shared" ref="E10:E17" si="2">E9+C10</f>
        <v>6.9466666666666663E-2</v>
      </c>
      <c r="F10" s="8">
        <f t="shared" ref="F10:F17" si="3">$B$3-D10</f>
        <v>8374800</v>
      </c>
    </row>
    <row r="11" spans="1:6" x14ac:dyDescent="0.35">
      <c r="A11" s="4">
        <v>45352</v>
      </c>
      <c r="B11" s="8">
        <v>453450</v>
      </c>
      <c r="C11" s="29">
        <f t="shared" si="0"/>
        <v>5.0383333333333336E-2</v>
      </c>
      <c r="D11" s="8">
        <f t="shared" si="1"/>
        <v>1078650</v>
      </c>
      <c r="E11" s="29">
        <f t="shared" si="2"/>
        <v>0.11985</v>
      </c>
      <c r="F11" s="8">
        <f t="shared" si="3"/>
        <v>7921350</v>
      </c>
    </row>
    <row r="12" spans="1:6" x14ac:dyDescent="0.35">
      <c r="A12" s="4">
        <v>45383</v>
      </c>
      <c r="B12" s="8">
        <v>125675</v>
      </c>
      <c r="C12" s="29">
        <f t="shared" si="0"/>
        <v>1.3963888888888889E-2</v>
      </c>
      <c r="D12" s="8">
        <f t="shared" si="1"/>
        <v>1204325</v>
      </c>
      <c r="E12" s="29">
        <f t="shared" si="2"/>
        <v>0.1338138888888889</v>
      </c>
      <c r="F12" s="8">
        <f t="shared" si="3"/>
        <v>7795675</v>
      </c>
    </row>
    <row r="13" spans="1:6" x14ac:dyDescent="0.35">
      <c r="A13" s="4">
        <v>45413</v>
      </c>
      <c r="B13" s="8">
        <v>25200</v>
      </c>
      <c r="C13" s="29">
        <f t="shared" si="0"/>
        <v>2.8E-3</v>
      </c>
      <c r="D13" s="8">
        <f t="shared" si="1"/>
        <v>1229525</v>
      </c>
      <c r="E13" s="29">
        <f t="shared" si="2"/>
        <v>0.1366138888888889</v>
      </c>
      <c r="F13" s="8">
        <f t="shared" si="3"/>
        <v>7770475</v>
      </c>
    </row>
    <row r="14" spans="1:6" x14ac:dyDescent="0.35">
      <c r="A14" s="4">
        <v>45444</v>
      </c>
      <c r="B14" s="8">
        <v>50400</v>
      </c>
      <c r="C14" s="29">
        <f t="shared" si="0"/>
        <v>5.5999999999999999E-3</v>
      </c>
      <c r="D14" s="8">
        <f t="shared" si="1"/>
        <v>1279925</v>
      </c>
      <c r="E14" s="29">
        <f t="shared" si="2"/>
        <v>0.14221388888888889</v>
      </c>
      <c r="F14" s="8">
        <f t="shared" si="3"/>
        <v>7720075</v>
      </c>
    </row>
    <row r="15" spans="1:6" x14ac:dyDescent="0.35">
      <c r="A15" s="4">
        <v>45474</v>
      </c>
      <c r="B15" s="8">
        <v>0</v>
      </c>
      <c r="C15" s="6">
        <f t="shared" si="0"/>
        <v>0</v>
      </c>
      <c r="D15" s="8">
        <f t="shared" si="1"/>
        <v>1279925</v>
      </c>
      <c r="E15" s="29">
        <f t="shared" si="2"/>
        <v>0.14221388888888889</v>
      </c>
      <c r="F15" s="8">
        <f t="shared" si="3"/>
        <v>7720075</v>
      </c>
    </row>
    <row r="16" spans="1:6" x14ac:dyDescent="0.35">
      <c r="A16" s="4">
        <v>45505</v>
      </c>
      <c r="B16" s="8">
        <v>0</v>
      </c>
      <c r="C16" s="6">
        <f t="shared" si="0"/>
        <v>0</v>
      </c>
      <c r="D16" s="8">
        <f>D15+B16</f>
        <v>1279925</v>
      </c>
      <c r="E16" s="29">
        <f t="shared" si="2"/>
        <v>0.14221388888888889</v>
      </c>
      <c r="F16" s="8">
        <f t="shared" si="3"/>
        <v>7720075</v>
      </c>
    </row>
    <row r="17" spans="1:6" x14ac:dyDescent="0.35">
      <c r="A17" s="4">
        <v>45536</v>
      </c>
      <c r="B17" s="8">
        <v>0</v>
      </c>
      <c r="C17" s="6">
        <v>0</v>
      </c>
      <c r="D17" s="8">
        <f>D16+B17</f>
        <v>1279925</v>
      </c>
      <c r="E17" s="29">
        <f t="shared" si="2"/>
        <v>0.14221388888888889</v>
      </c>
      <c r="F17" s="8">
        <f t="shared" si="3"/>
        <v>7720075</v>
      </c>
    </row>
    <row r="18" spans="1:6" x14ac:dyDescent="0.35">
      <c r="A18" s="4">
        <v>45566</v>
      </c>
      <c r="B18" s="8">
        <v>248175</v>
      </c>
      <c r="C18" s="6">
        <v>2.76E-2</v>
      </c>
      <c r="D18" s="8">
        <f>D17+B18</f>
        <v>1528100</v>
      </c>
      <c r="E18" s="29">
        <v>0.16978888888888888</v>
      </c>
      <c r="F18" s="8">
        <v>7471900</v>
      </c>
    </row>
    <row r="19" spans="1:6" x14ac:dyDescent="0.35">
      <c r="A19" s="4">
        <v>45597</v>
      </c>
      <c r="B19" s="22"/>
      <c r="C19" s="29"/>
      <c r="D19" s="22"/>
      <c r="E19" s="6"/>
      <c r="F19" s="22"/>
    </row>
    <row r="20" spans="1:6" x14ac:dyDescent="0.35">
      <c r="A20" s="4">
        <v>45627</v>
      </c>
      <c r="B20" s="22"/>
      <c r="C20" s="6"/>
      <c r="D20" s="22"/>
      <c r="E20" s="6"/>
      <c r="F20" s="22"/>
    </row>
    <row r="21" spans="1:6" x14ac:dyDescent="0.35">
      <c r="B21" s="22"/>
      <c r="C21" s="6"/>
      <c r="D21" s="22"/>
      <c r="E21" s="6"/>
      <c r="F21" s="22"/>
    </row>
    <row r="22" spans="1:6" x14ac:dyDescent="0.35">
      <c r="B22" s="22"/>
      <c r="D22" s="22"/>
    </row>
    <row r="23" spans="1:6" x14ac:dyDescent="0.35">
      <c r="B23" s="22"/>
      <c r="D23" s="22"/>
    </row>
    <row r="24" spans="1:6" x14ac:dyDescent="0.35">
      <c r="B24" s="22"/>
      <c r="D24" s="22"/>
    </row>
    <row r="25" spans="1:6" x14ac:dyDescent="0.35">
      <c r="B25" s="22"/>
      <c r="D25" s="22"/>
    </row>
    <row r="26" spans="1:6" x14ac:dyDescent="0.35">
      <c r="B26" s="22"/>
      <c r="D26" s="22"/>
    </row>
    <row r="27" spans="1:6" x14ac:dyDescent="0.35">
      <c r="D27" s="22"/>
    </row>
    <row r="28" spans="1:6" x14ac:dyDescent="0.35">
      <c r="D28" s="22"/>
    </row>
    <row r="29" spans="1:6" x14ac:dyDescent="0.35">
      <c r="D29" s="22"/>
    </row>
  </sheetData>
  <pageMargins left="0.7" right="0.7" top="0.75" bottom="0.75" header="0.3" footer="0.3"/>
  <pageSetup paperSize="8" orientation="portrait" r:id="rId1"/>
  <headerFooter>
    <oddHeader>&amp;C&amp;"Segoe UI Semibold"&amp;11&amp;K000000 UNCLASSIFIED&amp;1#_x000D_</oddHeader>
    <oddFooter>&amp;C_x000D_&amp;1#&amp;"Segoe UI Semibold"&amp;11&amp;K000000 UNCLASSIFIED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3CD4-800C-48BD-AD67-C9CCDF67999F}">
  <dimension ref="A1:F30"/>
  <sheetViews>
    <sheetView workbookViewId="0">
      <selection activeCell="F18" sqref="F18"/>
    </sheetView>
  </sheetViews>
  <sheetFormatPr defaultRowHeight="14.5" x14ac:dyDescent="0.35"/>
  <cols>
    <col min="1" max="1" width="8.7265625" style="26" customWidth="1"/>
    <col min="2" max="2" width="50.54296875" style="26" customWidth="1"/>
    <col min="3" max="3" width="79.7265625" style="26" customWidth="1"/>
    <col min="4" max="4" width="15.453125" style="26" bestFit="1" customWidth="1"/>
    <col min="5" max="5" width="41" style="26" bestFit="1" customWidth="1"/>
    <col min="6" max="6" width="26.1796875" style="26" bestFit="1" customWidth="1"/>
    <col min="7" max="16384" width="8.7265625" style="26"/>
  </cols>
  <sheetData>
    <row r="1" spans="1:6" x14ac:dyDescent="0.35">
      <c r="A1" s="26" t="s">
        <v>6</v>
      </c>
    </row>
    <row r="2" spans="1:6" x14ac:dyDescent="0.35">
      <c r="A2" s="26" t="s">
        <v>19</v>
      </c>
    </row>
    <row r="3" spans="1:6" x14ac:dyDescent="0.35">
      <c r="A3" s="23" t="s">
        <v>20</v>
      </c>
      <c r="B3" s="25">
        <v>11000000</v>
      </c>
      <c r="C3" s="23" t="s">
        <v>17</v>
      </c>
    </row>
    <row r="4" spans="1:6" x14ac:dyDescent="0.35">
      <c r="A4" s="26" t="s">
        <v>3</v>
      </c>
    </row>
    <row r="6" spans="1:6" x14ac:dyDescent="0.35">
      <c r="B6" s="26" t="s">
        <v>0</v>
      </c>
      <c r="C6" s="5" t="s">
        <v>9</v>
      </c>
      <c r="D6" s="26" t="s">
        <v>1</v>
      </c>
      <c r="E6" s="5" t="s">
        <v>10</v>
      </c>
      <c r="F6" s="26" t="s">
        <v>11</v>
      </c>
    </row>
    <row r="7" spans="1:6" x14ac:dyDescent="0.35">
      <c r="A7" s="4">
        <v>45566</v>
      </c>
      <c r="B7" s="8">
        <v>251200</v>
      </c>
      <c r="C7" s="15">
        <f>B7/B3</f>
        <v>2.2836363636363637E-2</v>
      </c>
      <c r="D7" s="8">
        <f>B7</f>
        <v>251200</v>
      </c>
      <c r="E7" s="15">
        <f>C7</f>
        <v>2.2836363636363637E-2</v>
      </c>
      <c r="F7" s="8">
        <f>B3-D7</f>
        <v>10748800</v>
      </c>
    </row>
    <row r="8" spans="1:6" x14ac:dyDescent="0.35">
      <c r="A8" s="4">
        <v>45597</v>
      </c>
      <c r="B8" s="8">
        <v>392400</v>
      </c>
      <c r="C8" s="15">
        <f>B8/B3</f>
        <v>3.5672727272727273E-2</v>
      </c>
      <c r="D8" s="8">
        <f>D7+B8</f>
        <v>643600</v>
      </c>
      <c r="E8" s="15">
        <f>D8/B3</f>
        <v>5.8509090909090906E-2</v>
      </c>
      <c r="F8" s="8">
        <f>B3-D8</f>
        <v>10356400</v>
      </c>
    </row>
    <row r="9" spans="1:6" x14ac:dyDescent="0.35">
      <c r="A9" s="4">
        <v>45627</v>
      </c>
      <c r="B9" s="8">
        <v>1217775</v>
      </c>
      <c r="C9" s="15">
        <f>B9/B3</f>
        <v>0.11070681818181818</v>
      </c>
      <c r="D9" s="8">
        <f>D8+B9</f>
        <v>1861375</v>
      </c>
      <c r="E9" s="15">
        <f>D9/B3</f>
        <v>0.16921590909090908</v>
      </c>
      <c r="F9" s="8">
        <f>B3-D9</f>
        <v>9138625</v>
      </c>
    </row>
    <row r="10" spans="1:6" x14ac:dyDescent="0.35">
      <c r="A10" s="4">
        <v>45658</v>
      </c>
      <c r="B10" s="8"/>
      <c r="C10" s="15"/>
      <c r="D10" s="8"/>
      <c r="E10" s="15"/>
      <c r="F10" s="8"/>
    </row>
    <row r="11" spans="1:6" x14ac:dyDescent="0.35">
      <c r="A11" s="4">
        <v>45689</v>
      </c>
      <c r="B11" s="8"/>
      <c r="C11" s="15"/>
      <c r="D11" s="8"/>
      <c r="E11" s="15"/>
      <c r="F11" s="8"/>
    </row>
    <row r="12" spans="1:6" x14ac:dyDescent="0.35">
      <c r="A12" s="4">
        <v>45717</v>
      </c>
      <c r="B12" s="8"/>
      <c r="C12" s="15"/>
      <c r="D12" s="8"/>
      <c r="E12" s="15"/>
      <c r="F12" s="8"/>
    </row>
    <row r="13" spans="1:6" x14ac:dyDescent="0.35">
      <c r="A13" s="4">
        <v>45748</v>
      </c>
      <c r="B13" s="8"/>
      <c r="C13" s="15"/>
      <c r="D13" s="8"/>
      <c r="E13" s="15"/>
      <c r="F13" s="8"/>
    </row>
    <row r="14" spans="1:6" x14ac:dyDescent="0.35">
      <c r="A14" s="4">
        <v>45778</v>
      </c>
      <c r="B14" s="8"/>
      <c r="C14" s="15"/>
      <c r="D14" s="8"/>
      <c r="E14" s="15"/>
      <c r="F14" s="8"/>
    </row>
    <row r="15" spans="1:6" x14ac:dyDescent="0.35">
      <c r="A15" s="4">
        <v>45809</v>
      </c>
      <c r="B15" s="8"/>
      <c r="C15" s="15"/>
      <c r="D15" s="8"/>
      <c r="E15" s="15"/>
      <c r="F15" s="8"/>
    </row>
    <row r="16" spans="1:6" x14ac:dyDescent="0.35">
      <c r="A16" s="4">
        <v>45839</v>
      </c>
      <c r="B16" s="8"/>
      <c r="C16" s="15"/>
      <c r="D16" s="8"/>
      <c r="E16" s="15"/>
      <c r="F16" s="8"/>
    </row>
    <row r="17" spans="1:6" x14ac:dyDescent="0.35">
      <c r="A17" s="4">
        <v>45870</v>
      </c>
      <c r="B17" s="8"/>
      <c r="C17" s="15"/>
      <c r="D17" s="8"/>
      <c r="E17" s="15"/>
      <c r="F17" s="8"/>
    </row>
    <row r="18" spans="1:6" x14ac:dyDescent="0.35">
      <c r="A18" s="4">
        <v>45901</v>
      </c>
      <c r="B18" s="8"/>
      <c r="C18" s="15"/>
      <c r="D18" s="8"/>
      <c r="E18" s="15"/>
      <c r="F18" s="8"/>
    </row>
    <row r="19" spans="1:6" x14ac:dyDescent="0.35">
      <c r="A19" s="4">
        <v>45931</v>
      </c>
      <c r="B19" s="8"/>
      <c r="C19" s="15"/>
      <c r="D19" s="8"/>
      <c r="E19" s="15"/>
      <c r="F19" s="8"/>
    </row>
    <row r="20" spans="1:6" x14ac:dyDescent="0.35">
      <c r="A20" s="4">
        <v>45962</v>
      </c>
      <c r="B20" s="8"/>
      <c r="C20" s="15"/>
      <c r="D20" s="8"/>
      <c r="E20" s="15"/>
      <c r="F20" s="8"/>
    </row>
    <row r="21" spans="1:6" x14ac:dyDescent="0.35">
      <c r="A21" s="4">
        <v>45992</v>
      </c>
      <c r="B21" s="8"/>
      <c r="C21" s="15"/>
      <c r="D21" s="8"/>
      <c r="E21" s="15"/>
      <c r="F21" s="8"/>
    </row>
    <row r="22" spans="1:6" x14ac:dyDescent="0.35">
      <c r="B22" s="22"/>
      <c r="C22" s="29"/>
      <c r="D22" s="22"/>
      <c r="E22" s="29"/>
      <c r="F22" s="22"/>
    </row>
    <row r="23" spans="1:6" x14ac:dyDescent="0.35">
      <c r="B23" s="22"/>
      <c r="D23" s="22"/>
    </row>
    <row r="24" spans="1:6" x14ac:dyDescent="0.35">
      <c r="B24" s="22"/>
      <c r="D24" s="22"/>
    </row>
    <row r="25" spans="1:6" x14ac:dyDescent="0.35">
      <c r="B25" s="22"/>
      <c r="D25" s="22"/>
    </row>
    <row r="26" spans="1:6" x14ac:dyDescent="0.35">
      <c r="B26" s="22"/>
      <c r="D26" s="22"/>
    </row>
    <row r="27" spans="1:6" x14ac:dyDescent="0.35">
      <c r="B27" s="22"/>
      <c r="D27" s="22"/>
    </row>
    <row r="28" spans="1:6" x14ac:dyDescent="0.35">
      <c r="D28" s="22"/>
    </row>
    <row r="29" spans="1:6" x14ac:dyDescent="0.35">
      <c r="D29" s="22"/>
    </row>
    <row r="30" spans="1:6" x14ac:dyDescent="0.35">
      <c r="D30" s="22"/>
    </row>
  </sheetData>
  <pageMargins left="0.7" right="0.7" top="0.75" bottom="0.75" header="0.3" footer="0.3"/>
  <pageSetup paperSize="8" orientation="portrait" r:id="rId1"/>
  <headerFooter>
    <oddHeader>&amp;C&amp;"Segoe UI Semibold"&amp;11&amp;K000000 UNCLASSIFIED&amp;1#_x000D_</oddHeader>
    <oddFooter>&amp;C_x000D_&amp;1#&amp;"Segoe UI Semibold"&amp;11&amp;K000000 UNCLASSIFIED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"/>
  <sheetViews>
    <sheetView workbookViewId="0"/>
  </sheetViews>
  <sheetFormatPr defaultRowHeight="14.5" x14ac:dyDescent="0.35"/>
  <cols>
    <col min="2" max="2" width="47.54296875" style="8" bestFit="1" customWidth="1"/>
    <col min="3" max="3" width="24" style="6" customWidth="1"/>
    <col min="4" max="4" width="24.54296875" style="8" customWidth="1"/>
    <col min="5" max="5" width="28.7265625" style="6" customWidth="1"/>
    <col min="6" max="6" width="25.7265625" style="8" customWidth="1"/>
  </cols>
  <sheetData>
    <row r="1" spans="1:6" x14ac:dyDescent="0.35">
      <c r="A1" t="s">
        <v>5</v>
      </c>
    </row>
    <row r="2" spans="1:6" x14ac:dyDescent="0.35">
      <c r="A2" t="s">
        <v>12</v>
      </c>
    </row>
    <row r="3" spans="1:6" x14ac:dyDescent="0.35">
      <c r="B3" s="9"/>
    </row>
    <row r="4" spans="1:6" x14ac:dyDescent="0.35">
      <c r="A4" t="s">
        <v>3</v>
      </c>
      <c r="B4" s="8">
        <v>14136986</v>
      </c>
    </row>
    <row r="6" spans="1:6" x14ac:dyDescent="0.35">
      <c r="B6" s="8" t="s">
        <v>0</v>
      </c>
      <c r="C6" s="10" t="s">
        <v>9</v>
      </c>
      <c r="D6" s="8" t="s">
        <v>1</v>
      </c>
      <c r="E6" s="10" t="s">
        <v>10</v>
      </c>
      <c r="F6" s="8" t="s">
        <v>11</v>
      </c>
    </row>
    <row r="7" spans="1:6" x14ac:dyDescent="0.35">
      <c r="A7" s="1">
        <v>45047</v>
      </c>
      <c r="B7" s="8">
        <v>0</v>
      </c>
      <c r="C7" s="6">
        <v>0</v>
      </c>
      <c r="D7" s="8">
        <v>0</v>
      </c>
      <c r="E7" s="6">
        <v>0</v>
      </c>
      <c r="F7" s="8">
        <v>14136986</v>
      </c>
    </row>
    <row r="8" spans="1:6" x14ac:dyDescent="0.35">
      <c r="A8" s="1">
        <v>45078</v>
      </c>
      <c r="B8" s="8">
        <v>0</v>
      </c>
      <c r="C8" s="6">
        <v>0</v>
      </c>
      <c r="D8" s="8">
        <v>0</v>
      </c>
      <c r="E8" s="6">
        <v>0</v>
      </c>
      <c r="F8" s="8">
        <v>14136986</v>
      </c>
    </row>
    <row r="9" spans="1:6" x14ac:dyDescent="0.35">
      <c r="A9" s="1">
        <v>45108</v>
      </c>
      <c r="B9" s="8">
        <v>0</v>
      </c>
      <c r="C9" s="6">
        <v>0</v>
      </c>
      <c r="D9" s="8">
        <v>0</v>
      </c>
      <c r="E9" s="6">
        <v>0</v>
      </c>
      <c r="F9" s="8">
        <v>14136986</v>
      </c>
    </row>
    <row r="10" spans="1:6" x14ac:dyDescent="0.35">
      <c r="A10" s="4">
        <v>45139</v>
      </c>
      <c r="B10" s="8">
        <v>0</v>
      </c>
      <c r="C10" s="6">
        <v>0</v>
      </c>
      <c r="D10" s="8">
        <v>0</v>
      </c>
      <c r="E10" s="6">
        <v>0</v>
      </c>
      <c r="F10" s="8">
        <v>14136986</v>
      </c>
    </row>
    <row r="11" spans="1:6" x14ac:dyDescent="0.35">
      <c r="A11" s="4">
        <v>45170</v>
      </c>
      <c r="B11" s="8">
        <v>0</v>
      </c>
      <c r="C11" s="6">
        <v>0</v>
      </c>
      <c r="D11" s="8">
        <v>0</v>
      </c>
      <c r="E11" s="6">
        <v>0</v>
      </c>
      <c r="F11" s="8">
        <v>14136986</v>
      </c>
    </row>
    <row r="12" spans="1:6" x14ac:dyDescent="0.35">
      <c r="A12" s="4">
        <v>45200</v>
      </c>
      <c r="B12" s="8">
        <v>49500</v>
      </c>
      <c r="C12" s="6">
        <v>3.5000000000000001E-3</v>
      </c>
      <c r="D12" s="8">
        <v>49500</v>
      </c>
      <c r="E12" s="6">
        <v>3.5000000000000001E-3</v>
      </c>
      <c r="F12" s="8">
        <f>F11-B12</f>
        <v>14087486</v>
      </c>
    </row>
    <row r="13" spans="1:6" x14ac:dyDescent="0.35">
      <c r="A13" s="4"/>
    </row>
    <row r="14" spans="1:6" x14ac:dyDescent="0.35">
      <c r="A14" s="4"/>
    </row>
  </sheetData>
  <pageMargins left="0.7" right="0.7" top="0.75" bottom="0.75" header="0.3" footer="0.3"/>
  <pageSetup paperSize="9" orientation="portrait" r:id="rId1"/>
  <headerFooter>
    <oddHeader>&amp;C&amp;"Segoe UI Semibold"&amp;11&amp;K000000 UNCLASSIFIED&amp;1#_x000D_</oddHeader>
    <oddFooter>&amp;C_x000D_&amp;1#&amp;"Segoe UI Semibold"&amp;11&amp;K000000 UNCLASSIFIED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"/>
  <sheetViews>
    <sheetView workbookViewId="0"/>
  </sheetViews>
  <sheetFormatPr defaultRowHeight="14.5" x14ac:dyDescent="0.35"/>
  <cols>
    <col min="1" max="1" width="27.36328125" customWidth="1"/>
    <col min="2" max="2" width="50.54296875" customWidth="1"/>
    <col min="3" max="3" width="24" customWidth="1"/>
    <col min="4" max="4" width="15.453125" bestFit="1" customWidth="1"/>
    <col min="5" max="5" width="21.1796875" customWidth="1"/>
    <col min="6" max="6" width="26.1796875" bestFit="1" customWidth="1"/>
  </cols>
  <sheetData>
    <row r="1" spans="1:6" x14ac:dyDescent="0.35">
      <c r="A1" t="s">
        <v>5</v>
      </c>
    </row>
    <row r="2" spans="1:6" x14ac:dyDescent="0.35">
      <c r="A2" t="s">
        <v>19</v>
      </c>
    </row>
    <row r="3" spans="1:6" x14ac:dyDescent="0.35">
      <c r="A3" s="23" t="s">
        <v>18</v>
      </c>
      <c r="B3" s="24">
        <v>30000000</v>
      </c>
      <c r="C3" s="23" t="s">
        <v>17</v>
      </c>
    </row>
    <row r="4" spans="1:6" x14ac:dyDescent="0.35">
      <c r="A4" t="s">
        <v>3</v>
      </c>
    </row>
    <row r="6" spans="1:6" x14ac:dyDescent="0.35">
      <c r="B6" t="s">
        <v>0</v>
      </c>
      <c r="C6" s="5" t="s">
        <v>9</v>
      </c>
      <c r="D6" t="s">
        <v>1</v>
      </c>
      <c r="E6" s="5" t="s">
        <v>10</v>
      </c>
      <c r="F6" t="s">
        <v>11</v>
      </c>
    </row>
    <row r="7" spans="1:6" x14ac:dyDescent="0.35">
      <c r="A7" s="4">
        <v>45231</v>
      </c>
      <c r="B7" s="8">
        <v>453220</v>
      </c>
      <c r="C7" s="6">
        <f>B7/$B$3</f>
        <v>1.5107333333333334E-2</v>
      </c>
      <c r="D7" s="8">
        <f>B7</f>
        <v>453220</v>
      </c>
      <c r="E7" s="6">
        <v>1.5100000000000001E-2</v>
      </c>
      <c r="F7" s="8">
        <f>30000000-D7</f>
        <v>29546780</v>
      </c>
    </row>
    <row r="8" spans="1:6" x14ac:dyDescent="0.35">
      <c r="A8" s="4">
        <v>45261</v>
      </c>
      <c r="B8" s="8">
        <v>652920</v>
      </c>
      <c r="C8" s="6">
        <f>B8/$B$3</f>
        <v>2.1763999999999999E-2</v>
      </c>
      <c r="D8" s="8">
        <f>B8+D7</f>
        <v>1106140</v>
      </c>
      <c r="E8" s="6">
        <f>C8+E7</f>
        <v>3.6864000000000001E-2</v>
      </c>
      <c r="F8" s="8">
        <f>30000000-D8</f>
        <v>28893860</v>
      </c>
    </row>
    <row r="9" spans="1:6" x14ac:dyDescent="0.35">
      <c r="A9" s="4">
        <v>45292</v>
      </c>
      <c r="B9" s="8">
        <v>956940</v>
      </c>
      <c r="C9" s="6">
        <f>B9/$B$3</f>
        <v>3.1898000000000003E-2</v>
      </c>
      <c r="D9" s="8">
        <f>B9+D8</f>
        <v>2063080</v>
      </c>
      <c r="E9" s="6">
        <f>C9+E8</f>
        <v>6.8762000000000004E-2</v>
      </c>
      <c r="F9" s="8">
        <f>30000000-D9</f>
        <v>27936920</v>
      </c>
    </row>
    <row r="10" spans="1:6" x14ac:dyDescent="0.35">
      <c r="A10" s="4">
        <v>45323</v>
      </c>
      <c r="B10" s="8">
        <v>1357760</v>
      </c>
      <c r="C10" s="29">
        <f t="shared" ref="C10:C17" si="0">B10/$B$3</f>
        <v>4.5258666666666669E-2</v>
      </c>
      <c r="D10" s="8">
        <f t="shared" ref="D10:D16" si="1">B10+D9</f>
        <v>3420840</v>
      </c>
      <c r="E10" s="29">
        <f t="shared" ref="E10:E16" si="2">C10+E9</f>
        <v>0.11402066666666667</v>
      </c>
      <c r="F10" s="8">
        <f t="shared" ref="F10:F16" si="3">30000000-D10</f>
        <v>26579160</v>
      </c>
    </row>
    <row r="11" spans="1:6" x14ac:dyDescent="0.35">
      <c r="A11" s="4">
        <v>45352</v>
      </c>
      <c r="B11" s="8">
        <v>654480</v>
      </c>
      <c r="C11" s="29">
        <f t="shared" si="0"/>
        <v>2.1815999999999999E-2</v>
      </c>
      <c r="D11" s="8">
        <f t="shared" si="1"/>
        <v>4075320</v>
      </c>
      <c r="E11" s="29">
        <f t="shared" si="2"/>
        <v>0.13583666666666666</v>
      </c>
      <c r="F11" s="8">
        <f t="shared" si="3"/>
        <v>25924680</v>
      </c>
    </row>
    <row r="12" spans="1:6" x14ac:dyDescent="0.35">
      <c r="A12" s="4">
        <v>45383</v>
      </c>
      <c r="B12" s="8">
        <v>1358940</v>
      </c>
      <c r="C12" s="29">
        <f t="shared" si="0"/>
        <v>4.5297999999999998E-2</v>
      </c>
      <c r="D12" s="8">
        <f t="shared" si="1"/>
        <v>5434260</v>
      </c>
      <c r="E12" s="29">
        <f t="shared" si="2"/>
        <v>0.18113466666666667</v>
      </c>
      <c r="F12" s="8">
        <f t="shared" si="3"/>
        <v>24565740</v>
      </c>
    </row>
    <row r="13" spans="1:6" x14ac:dyDescent="0.35">
      <c r="A13" s="4">
        <v>45413</v>
      </c>
      <c r="B13" s="8">
        <v>1635560</v>
      </c>
      <c r="C13" s="29">
        <f t="shared" si="0"/>
        <v>5.4518666666666667E-2</v>
      </c>
      <c r="D13" s="8">
        <f t="shared" si="1"/>
        <v>7069820</v>
      </c>
      <c r="E13" s="29">
        <f t="shared" si="2"/>
        <v>0.23565333333333333</v>
      </c>
      <c r="F13" s="8">
        <f t="shared" si="3"/>
        <v>22930180</v>
      </c>
    </row>
    <row r="14" spans="1:6" x14ac:dyDescent="0.35">
      <c r="A14" s="4">
        <v>45444</v>
      </c>
      <c r="B14" s="8">
        <v>956260</v>
      </c>
      <c r="C14" s="29">
        <f t="shared" si="0"/>
        <v>3.1875333333333332E-2</v>
      </c>
      <c r="D14" s="8">
        <f t="shared" si="1"/>
        <v>8026080</v>
      </c>
      <c r="E14" s="29">
        <f t="shared" si="2"/>
        <v>0.26752866666666664</v>
      </c>
      <c r="F14" s="8">
        <f t="shared" si="3"/>
        <v>21973920</v>
      </c>
    </row>
    <row r="15" spans="1:6" x14ac:dyDescent="0.35">
      <c r="A15" s="4">
        <v>45474</v>
      </c>
      <c r="B15" s="8">
        <v>1409660</v>
      </c>
      <c r="C15" s="29">
        <f t="shared" si="0"/>
        <v>4.6988666666666665E-2</v>
      </c>
      <c r="D15" s="8">
        <f t="shared" si="1"/>
        <v>9435740</v>
      </c>
      <c r="E15" s="29">
        <f t="shared" si="2"/>
        <v>0.31451733333333332</v>
      </c>
      <c r="F15" s="8">
        <f t="shared" si="3"/>
        <v>20564260</v>
      </c>
    </row>
    <row r="16" spans="1:6" x14ac:dyDescent="0.35">
      <c r="A16" s="4">
        <v>45505</v>
      </c>
      <c r="B16" s="8">
        <v>0</v>
      </c>
      <c r="C16" s="6">
        <f t="shared" si="0"/>
        <v>0</v>
      </c>
      <c r="D16" s="8">
        <f t="shared" si="1"/>
        <v>9435740</v>
      </c>
      <c r="E16" s="29">
        <f t="shared" si="2"/>
        <v>0.31451733333333332</v>
      </c>
      <c r="F16" s="8">
        <f t="shared" si="3"/>
        <v>20564260</v>
      </c>
    </row>
    <row r="17" spans="1:6" x14ac:dyDescent="0.35">
      <c r="A17" s="4">
        <v>45536</v>
      </c>
      <c r="B17" s="8">
        <v>0</v>
      </c>
      <c r="C17" s="6">
        <f t="shared" si="0"/>
        <v>0</v>
      </c>
      <c r="D17" s="8">
        <v>9435740</v>
      </c>
      <c r="E17" s="29">
        <v>0.31448066666666669</v>
      </c>
      <c r="F17" s="8">
        <v>20564260</v>
      </c>
    </row>
    <row r="18" spans="1:6" x14ac:dyDescent="0.35">
      <c r="A18" s="4">
        <v>45566</v>
      </c>
      <c r="B18" s="8">
        <v>0</v>
      </c>
      <c r="C18" s="29">
        <v>0</v>
      </c>
      <c r="D18" s="8">
        <v>9435740</v>
      </c>
      <c r="E18" s="29">
        <v>0.31448066666666669</v>
      </c>
      <c r="F18" s="8">
        <v>20564260</v>
      </c>
    </row>
    <row r="19" spans="1:6" x14ac:dyDescent="0.35">
      <c r="A19" s="4">
        <v>45597</v>
      </c>
      <c r="B19" s="8">
        <v>3116440</v>
      </c>
      <c r="C19" s="15">
        <v>8.6599999999999996E-2</v>
      </c>
      <c r="D19" s="8">
        <v>3116440</v>
      </c>
      <c r="E19" s="15">
        <v>8.6599999999999996E-2</v>
      </c>
      <c r="F19" s="8">
        <v>32883560</v>
      </c>
    </row>
    <row r="20" spans="1:6" x14ac:dyDescent="0.35">
      <c r="A20" s="4"/>
    </row>
  </sheetData>
  <pageMargins left="0.7" right="0.7" top="0.75" bottom="0.75" header="0.3" footer="0.3"/>
  <pageSetup paperSize="8" orientation="portrait" r:id="rId1"/>
  <headerFooter>
    <oddHeader>&amp;C&amp;"Segoe UI Semibold"&amp;11&amp;K000000 UNCLASSIFIED&amp;1#_x000D_</oddHeader>
    <oddFooter>&amp;C_x000D_&amp;1#&amp;"Segoe UI Semibold"&amp;11&amp;K000000 UNCLASSIFIED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pread Sheet" ma:contentTypeID="0x01010077AA9D1CFFA240DC80DAD99CA5F5CD0000DEE11405E62443FAB72861FF00807CD6005D0DAB9A26A24040950DB29BF44E6BDD" ma:contentTypeVersion="25" ma:contentTypeDescription="Spread Sheet" ma:contentTypeScope="" ma:versionID="6d0ecafbb1a0e0a18411a11eb009be6c">
  <xsd:schema xmlns:xsd="http://www.w3.org/2001/XMLSchema" xmlns:xs="http://www.w3.org/2001/XMLSchema" xmlns:p="http://schemas.microsoft.com/office/2006/metadata/properties" xmlns:ns1="http://schemas.microsoft.com/sharepoint/v3" xmlns:ns2="2c5bdfd5-92fd-4280-aa3e-1cb227aa9653" xmlns:ns3="68c01c32-5035-4e12-b79d-73f61bc986d4" targetNamespace="http://schemas.microsoft.com/office/2006/metadata/properties" ma:root="true" ma:fieldsID="f5ab073b77c13e8c71a396be6cd490fd" ns1:_="" ns2:_="" ns3:_="">
    <xsd:import namespace="http://schemas.microsoft.com/sharepoint/v3"/>
    <xsd:import namespace="2c5bdfd5-92fd-4280-aa3e-1cb227aa9653"/>
    <xsd:import namespace="68c01c32-5035-4e12-b79d-73f61bc986d4"/>
    <xsd:element name="properties">
      <xsd:complexType>
        <xsd:sequence>
          <xsd:element name="documentManagement">
            <xsd:complexType>
              <xsd:all>
                <xsd:element ref="ns2:o3a06977fe844c3db2132313dc460602" minOccurs="0"/>
                <xsd:element ref="ns2:TaxCatchAll" minOccurs="0"/>
                <xsd:element ref="ns2:TaxCatchAllLabel" minOccurs="0"/>
                <xsd:element ref="ns2:a2ecf41d8355489e904c4f363828f1b7" minOccurs="0"/>
                <xsd:element ref="ns2:IsCoveringDocument" minOccurs="0"/>
                <xsd:element ref="ns2:m7d8bdf464cb42f0a3c3d39d31c82072" minOccurs="0"/>
                <xsd:element ref="ns2:AuthorDivisionPost" minOccurs="0"/>
                <xsd:element ref="ns2:l5baa22ceebd46ea8e3732e81be971e4" minOccurs="0"/>
                <xsd:element ref="ns2:RelatedDocuments" minOccurs="0"/>
                <xsd:element ref="ns2:_dlc_DocId" minOccurs="0"/>
                <xsd:element ref="ns2:_dlc_DocIdUrl" minOccurs="0"/>
                <xsd:element ref="ns2:_dlc_DocIdPersistId" minOccurs="0"/>
                <xsd:element ref="ns1:_dlc_Exempt" minOccurs="0"/>
                <xsd:element ref="ns1:_dlc_ExpireDateSaved" minOccurs="0"/>
                <xsd:element ref="ns1:_dlc_ExpireDate" minOccurs="0"/>
                <xsd:element ref="ns3:lb4e7134fdd0493e9bd33e38bfdea111" minOccurs="0"/>
                <xsd:element ref="ns3:b72bd3a52ca64baab64f1289f8b1532b" minOccurs="0"/>
                <xsd:element ref="ns2:c47e580997db4f59b8accddb6565bcc3" minOccurs="0"/>
                <xsd:element ref="ns3:FTA_x0020_Si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5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6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7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bdfd5-92fd-4280-aa3e-1cb227aa9653" elementFormDefault="qualified">
    <xsd:import namespace="http://schemas.microsoft.com/office/2006/documentManagement/types"/>
    <xsd:import namespace="http://schemas.microsoft.com/office/infopath/2007/PartnerControls"/>
    <xsd:element name="o3a06977fe844c3db2132313dc460602" ma:index="8" ma:taxonomy="true" ma:internalName="o3a06977fe844c3db2132313dc460602" ma:taxonomyFieldName="SecurityClassification" ma:displayName="Security Classification" ma:readOnly="false" ma:fieldId="{83a06977-fe84-4c3d-b213-2313dc460602}" ma:sspId="d40f951a-0e91-4979-b35b-8d7b343b6be0" ma:termSetId="3d3594da-daa1-466a-80e6-3315e73f532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224f2da9-0d13-4a64-9c37-4e999abf3a50}" ma:internalName="TaxCatchAll" ma:showField="CatchAllData" ma:web="2c5bdfd5-92fd-4280-aa3e-1cb227aa9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224f2da9-0d13-4a64-9c37-4e999abf3a50}" ma:internalName="TaxCatchAllLabel" ma:readOnly="true" ma:showField="CatchAllDataLabel" ma:web="2c5bdfd5-92fd-4280-aa3e-1cb227aa9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2ecf41d8355489e904c4f363828f1b7" ma:index="12" nillable="true" ma:taxonomy="true" ma:internalName="a2ecf41d8355489e904c4f363828f1b7" ma:taxonomyFieldName="SecurityCaveat" ma:displayName="Security Caveat" ma:fieldId="{a2ecf41d-8355-489e-904c-4f363828f1b7}" ma:taxonomyMulti="true" ma:sspId="d40f951a-0e91-4979-b35b-8d7b343b6be0" ma:termSetId="409c3a70-087d-40a9-afa0-b3994a4d50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sCoveringDocument" ma:index="14" nillable="true" ma:displayName="Is Covering Document" ma:description="" ma:internalName="IsCoveringDocument">
      <xsd:simpleType>
        <xsd:restriction base="dms:Boolean"/>
      </xsd:simpleType>
    </xsd:element>
    <xsd:element name="m7d8bdf464cb42f0a3c3d39d31c82072" ma:index="15" nillable="true" ma:taxonomy="true" ma:internalName="m7d8bdf464cb42f0a3c3d39d31c82072" ma:taxonomyFieldName="CoveringClassification" ma:displayName="Covering Classification" ma:fieldId="{67d8bdf4-64cb-42f0-a3c3-d39d31c82072}" ma:sspId="d40f951a-0e91-4979-b35b-8d7b343b6be0" ma:termSetId="f06ce1cc-308f-4641-8c53-cc95e26232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uthorDivisionPost" ma:index="17" nillable="true" ma:displayName="Author Division/Post" ma:description="Division/Post of document author populated by workflow" ma:internalName="AuthorDivisionPost">
      <xsd:simpleType>
        <xsd:restriction base="dms:Text"/>
      </xsd:simpleType>
    </xsd:element>
    <xsd:element name="l5baa22ceebd46ea8e3732e81be971e4" ma:index="19" ma:taxonomy="true" ma:internalName="l5baa22ceebd46ea8e3732e81be971e4" ma:taxonomyFieldName="Topic" ma:displayName="Topic" ma:indexed="true" ma:readOnly="false" ma:default="" ma:fieldId="{55baa22c-eebd-46ea-8e37-32e81be971e4}" ma:sspId="d40f951a-0e91-4979-b35b-8d7b343b6be0" ma:termSetId="911a107b-8c42-41a9-822a-8c50bc407163" ma:anchorId="339a31f6-2fe1-4c22-a8e2-ef00f9c07273" ma:open="false" ma:isKeyword="false">
      <xsd:complexType>
        <xsd:sequence>
          <xsd:element ref="pc:Terms" minOccurs="0" maxOccurs="1"/>
        </xsd:sequence>
      </xsd:complexType>
    </xsd:element>
    <xsd:element name="RelatedDocuments" ma:index="21" nillable="true" ma:displayName="Related Documents" ma:description="" ma:internalName="RelatedDocuments">
      <xsd:simpleType>
        <xsd:restriction base="dms:Note"/>
      </xsd:simpleType>
    </xsd:element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47e580997db4f59b8accddb6565bcc3" ma:index="33" nillable="true" ma:taxonomy="true" ma:internalName="c47e580997db4f59b8accddb6565bcc3" ma:taxonomyFieldName="Round" ma:displayName="Round" ma:default="" ma:fieldId="{c47e5809-97db-4f59-b8ac-cddb6565bcc3}" ma:sspId="d40f951a-0e91-4979-b35b-8d7b343b6be0" ma:termSetId="0a36e79c-f317-4145-b3f9-2ee0705fab3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01c32-5035-4e12-b79d-73f61bc986d4" elementFormDefault="qualified">
    <xsd:import namespace="http://schemas.microsoft.com/office/2006/documentManagement/types"/>
    <xsd:import namespace="http://schemas.microsoft.com/office/infopath/2007/PartnerControls"/>
    <xsd:element name="lb4e7134fdd0493e9bd33e38bfdea111" ma:index="29" nillable="true" ma:taxonomy="true" ma:internalName="lb4e7134fdd0493e9bd33e38bfdea111" ma:taxonomyFieldName="Document_x0020_Type" ma:displayName="Document Type" ma:readOnly="false" ma:default="" ma:fieldId="{5b4e7134-fdd0-493e-9bd3-3e38bfdea111}" ma:sspId="d40f951a-0e91-4979-b35b-8d7b343b6be0" ma:termSetId="911a107b-8c42-41a9-822a-8c50bc407163" ma:anchorId="6e6fa52a-90a6-47d1-9070-5774b3dde0c4" ma:open="false" ma:isKeyword="false">
      <xsd:complexType>
        <xsd:sequence>
          <xsd:element ref="pc:Terms" minOccurs="0" maxOccurs="1"/>
        </xsd:sequence>
      </xsd:complexType>
    </xsd:element>
    <xsd:element name="b72bd3a52ca64baab64f1289f8b1532b" ma:index="31" ma:taxonomy="true" ma:internalName="b72bd3a52ca64baab64f1289f8b1532b" ma:taxonomyFieldName="FTA" ma:displayName="FTA" ma:default="1579;#UK FTA|01cc4790-b943-48ed-baa1-a19301fedcba" ma:fieldId="{b72bd3a5-2ca6-4baa-b64f-1289f8b1532b}" ma:sspId="d40f951a-0e91-4979-b35b-8d7b343b6be0" ma:termSetId="911a107b-8c42-41a9-822a-8c50bc407163" ma:anchorId="d4903239-fc71-4926-a38a-4302167cbef5" ma:open="false" ma:isKeyword="false">
      <xsd:complexType>
        <xsd:sequence>
          <xsd:element ref="pc:Terms" minOccurs="0" maxOccurs="1"/>
        </xsd:sequence>
      </xsd:complexType>
    </xsd:element>
    <xsd:element name="FTA_x0020_Site" ma:index="34" nillable="true" ma:displayName="FTA Site" ma:default="0" ma:internalName="FTA_x0020_Sit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8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2042-12-10T02:20:56+00:00</_dlc_ExpireDate>
    <_dlc_DocId xmlns="2c5bdfd5-92fd-4280-aa3e-1cb227aa9653">ECON-229-3711</_dlc_DocId>
    <_dlc_DocIdUrl xmlns="2c5bdfd5-92fd-4280-aa3e-1cb227aa9653">
      <Url>http://o-wln-gdm/Functions/EconomicandTrade/TradeNegotiationsandAgreements/_layouts/15/DocIdRedir.aspx?ID=ECON-229-3711</Url>
      <Description>ECON-229-3711</Description>
    </_dlc_DocIdUrl>
    <o3a06977fe844c3db2132313dc460602 xmlns="2c5bdfd5-92fd-4280-aa3e-1cb227aa9653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738a72fd-0042-476f-991b-551c05ade48c</TermId>
        </TermInfo>
      </Terms>
    </o3a06977fe844c3db2132313dc460602>
    <l5baa22ceebd46ea8e3732e81be971e4 xmlns="2c5bdfd5-92fd-4280-aa3e-1cb227aa965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7082bbab-91ba-4b7f-9c67-18d090d20af0</TermId>
        </TermInfo>
      </Terms>
    </l5baa22ceebd46ea8e3732e81be971e4>
    <TaxCatchAll xmlns="2c5bdfd5-92fd-4280-aa3e-1cb227aa9653">
      <Value>1282</Value>
      <Value>1579</Value>
      <Value>1</Value>
    </TaxCatchAll>
    <a2ecf41d8355489e904c4f363828f1b7 xmlns="2c5bdfd5-92fd-4280-aa3e-1cb227aa9653">
      <Terms xmlns="http://schemas.microsoft.com/office/infopath/2007/PartnerControls"/>
    </a2ecf41d8355489e904c4f363828f1b7>
    <IsCoveringDocument xmlns="2c5bdfd5-92fd-4280-aa3e-1cb227aa9653">false</IsCoveringDocument>
    <RelatedDocuments xmlns="2c5bdfd5-92fd-4280-aa3e-1cb227aa9653" xsi:nil="true"/>
    <m7d8bdf464cb42f0a3c3d39d31c82072 xmlns="2c5bdfd5-92fd-4280-aa3e-1cb227aa9653">
      <Terms xmlns="http://schemas.microsoft.com/office/infopath/2007/PartnerControls"/>
    </m7d8bdf464cb42f0a3c3d39d31c82072>
    <AuthorDivisionPost xmlns="2c5bdfd5-92fd-4280-aa3e-1cb227aa9653" xsi:nil="true"/>
    <c47e580997db4f59b8accddb6565bcc3 xmlns="2c5bdfd5-92fd-4280-aa3e-1cb227aa9653">
      <Terms xmlns="http://schemas.microsoft.com/office/infopath/2007/PartnerControls"/>
    </c47e580997db4f59b8accddb6565bcc3>
    <b72bd3a52ca64baab64f1289f8b1532b xmlns="68c01c32-5035-4e12-b79d-73f61bc986d4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FTA</TermName>
          <TermId xmlns="http://schemas.microsoft.com/office/infopath/2007/PartnerControls">01cc4790-b943-48ed-baa1-a19301fedcba</TermId>
        </TermInfo>
      </Terms>
    </b72bd3a52ca64baab64f1289f8b1532b>
    <FTA_x0020_Site xmlns="68c01c32-5035-4e12-b79d-73f61bc986d4">false</FTA_x0020_Site>
    <lb4e7134fdd0493e9bd33e38bfdea111 xmlns="68c01c32-5035-4e12-b79d-73f61bc986d4">
      <Terms xmlns="http://schemas.microsoft.com/office/infopath/2007/PartnerControls"/>
    </lb4e7134fdd0493e9bd33e38bfdea111>
  </documentManagement>
</p:properties>
</file>

<file path=customXml/item3.xml><?xml version="1.0" encoding="utf-8"?>
<?mso-contentType ?>
<p:Policy xmlns:p="office.server.policy" id="" local="true">
  <p:Name>MFAT GDM Base Document</p:Name>
  <p:Description/>
  <p:Statement/>
  <p:PolicyItems>
    <p:PolicyItem featureId="Microsoft.Office.RecordsManagement.PolicyFeatures.Expiration" staticId="0x01010077AA9D1CFFA240DC80DAD99CA5F5CD00|187180703" UniqueId="b7538f2b-72a9-46bc-9cf2-c0263334393c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18</number>
                  <property>Modified</property>
                  <propertyId>28cf69c5-fa48-462a-b5cd-27b6f9d2bd5f</propertyId>
                  <period>years</period>
                </formula>
                <action type="workflow" id="ab039532-ec9b-46b9-8d03-24a29f259287"/>
              </data>
            </stages>
          </Schedule>
        </Schedules>
      </p:CustomData>
    </p:PolicyItem>
  </p:PolicyItems>
</p:Policy>
</file>

<file path=customXml/item4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Assembly>Microsoft.Office.Policy, Version=14.0.0.0, Culture=neutral, PublicKeyToken=71e9bce111e9429c</Assembly>
    <Class>Microsoft.Office.RecordsManagement.Internal.UpdateExpireDate</Class>
    <Data/>
    <Filter/>
  </Receiver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DE4995-00D3-476B-885F-BB33E54676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c5bdfd5-92fd-4280-aa3e-1cb227aa9653"/>
    <ds:schemaRef ds:uri="68c01c32-5035-4e12-b79d-73f61bc986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C73C2D-45CC-465E-92D8-11EB737FD76C}">
  <ds:schemaRefs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68c01c32-5035-4e12-b79d-73f61bc986d4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c5bdfd5-92fd-4280-aa3e-1cb227aa9653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1084EC9-F788-4E0C-AA3E-103F10EC1A8D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66B6674C-3265-42DF-A195-4CB997853DAA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7883B22-255D-4A04-96D1-FDFE97598FE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34c9d5b-ecd1-4255-8544-9530ef9a4426}" enabled="1" method="Privileged" siteId="{1aaaec2a-4cb7-48cc-a7da-41e33f622781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2023 TRQ-1 Beef</vt:lpstr>
      <vt:lpstr>2024 TRQ-1 Beef</vt:lpstr>
      <vt:lpstr>2023 TRQ-2 Sheep Meat</vt:lpstr>
      <vt:lpstr>2024 TRQ-2 Sheep Meat</vt:lpstr>
      <vt:lpstr>2023 TRQ-3 Butter</vt:lpstr>
      <vt:lpstr>2024 TRQ-3 Butter</vt:lpstr>
      <vt:lpstr>2025 TRQ-3 Butter</vt:lpstr>
      <vt:lpstr>2023 TRQ-4 Cheese</vt:lpstr>
      <vt:lpstr>2024 TRQ-4 Cheese</vt:lpstr>
      <vt:lpstr>2025 TRQ-4 Cheese</vt:lpstr>
      <vt:lpstr>2023 TRQ-5 Fresh Apples</vt:lpstr>
      <vt:lpstr>2024 TRQ-5 Fresh Apples</vt:lpstr>
    </vt:vector>
  </TitlesOfParts>
  <Company>Ministry fo Primary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Transparency Spreadsheet UK FTA MASTER</dc:title>
  <dc:description/>
  <dcterms:created xsi:type="dcterms:W3CDTF">2023-04-17T09:32:46Z</dcterms:created>
  <dcterms:modified xsi:type="dcterms:W3CDTF">2025-01-10T00:52:44Z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0x01010077AA9D1CFFA240DC80DAD99CA5F5CD0000DEE11405E62443FAB72861FF00807CD6005D0DAB9A26A24040950DB29BF44E6BDD</vt:lpwstr>
  </property>
  <property fmtid="{D5CDD505-2E9C-101B-9397-08002B2CF9AE}" pid="3" name="Quota">
    <vt:lpwstr>8;#UKFTABeef|edfa1306-0fef-4858-a8f0-e5a1325ee2fa</vt:lpwstr>
  </property>
  <property fmtid="{D5CDD505-2E9C-101B-9397-08002B2CF9AE}" pid="4" name="TaxKeyword">
    <vt:lpwstr/>
  </property>
  <property fmtid="{D5CDD505-2E9C-101B-9397-08002B2CF9AE}" pid="5" name="MPISecurityClassification">
    <vt:lpwstr>1;#None|cf402fa0-b6a8-49a7-a22e-a95b6152c608</vt:lpwstr>
  </property>
  <property fmtid="{D5CDD505-2E9C-101B-9397-08002B2CF9AE}" pid="6" name="RecordPoint_ActiveItemUniqueId">
    <vt:lpwstr>{a3092847-b641-453e-bea0-1fda64d01610}</vt:lpwstr>
  </property>
  <property fmtid="{D5CDD505-2E9C-101B-9397-08002B2CF9AE}" pid="7" name="C3Topic">
    <vt:lpwstr/>
  </property>
  <property fmtid="{D5CDD505-2E9C-101B-9397-08002B2CF9AE}" pid="8" name="RecordPoint_WorkflowType">
    <vt:lpwstr>ActiveSubmitStub</vt:lpwstr>
  </property>
  <property fmtid="{D5CDD505-2E9C-101B-9397-08002B2CF9AE}" pid="9" name="RecordPoint_RecordNumberSubmitted">
    <vt:lpwstr>R0001513832</vt:lpwstr>
  </property>
  <property fmtid="{D5CDD505-2E9C-101B-9397-08002B2CF9AE}" pid="10" name="RecordPoint_SubmissionCompleted">
    <vt:lpwstr>2024-12-10T15:22:53.8858525+13:00</vt:lpwstr>
  </property>
  <property fmtid="{D5CDD505-2E9C-101B-9397-08002B2CF9AE}" pid="11" name="_dlc_DocIdItemGuid">
    <vt:lpwstr>a3092847-b641-453e-bea0-1fda64d01610</vt:lpwstr>
  </property>
  <property fmtid="{D5CDD505-2E9C-101B-9397-08002B2CF9AE}" pid="12" name="Topic">
    <vt:lpwstr>1282;#All|7082bbab-91ba-4b7f-9c67-18d090d20af0</vt:lpwstr>
  </property>
  <property fmtid="{D5CDD505-2E9C-101B-9397-08002B2CF9AE}" pid="13" name="SecurityClassification">
    <vt:lpwstr>1;#UNCLASSIFIED|738a72fd-0042-476f-991b-551c05ade48c</vt:lpwstr>
  </property>
  <property fmtid="{D5CDD505-2E9C-101B-9397-08002B2CF9AE}" pid="14" name="MFATLocation">
    <vt:lpwstr/>
  </property>
  <property fmtid="{D5CDD505-2E9C-101B-9397-08002B2CF9AE}" pid="15" name="CoveringClassification">
    <vt:lpwstr/>
  </property>
  <property fmtid="{D5CDD505-2E9C-101B-9397-08002B2CF9AE}" pid="16" name="SecurityCaveat">
    <vt:lpwstr/>
  </property>
  <property fmtid="{D5CDD505-2E9C-101B-9397-08002B2CF9AE}" pid="17" name="_dlc_policyId">
    <vt:lpwstr>0x01010077AA9D1CFFA240DC80DAD99CA5F5CD00|187180703</vt:lpwstr>
  </property>
  <property fmtid="{D5CDD505-2E9C-101B-9397-08002B2CF9AE}" pid="18" name="ItemRetentionFormula">
    <vt:lpwstr>&lt;formula id="Microsoft.Office.RecordsManagement.PolicyFeatures.Expiration.Formula.BuiltIn"&gt;&lt;number&gt;18&lt;/number&gt;&lt;property&gt;Modified&lt;/property&gt;&lt;propertyId&gt;28cf69c5-fa48-462a-b5cd-27b6f9d2bd5f&lt;/propertyId&gt;&lt;period&gt;years&lt;/period&gt;&lt;/formula&gt;</vt:lpwstr>
  </property>
  <property fmtid="{D5CDD505-2E9C-101B-9397-08002B2CF9AE}" pid="19" name="RecordPoint_SubmissionDate">
    <vt:lpwstr/>
  </property>
  <property fmtid="{D5CDD505-2E9C-101B-9397-08002B2CF9AE}" pid="20" name="RecordPoint_ActiveItemWebId">
    <vt:lpwstr>{68c01c32-5035-4e12-b79d-73f61bc986d4}</vt:lpwstr>
  </property>
  <property fmtid="{D5CDD505-2E9C-101B-9397-08002B2CF9AE}" pid="21" name="RecordPoint_ActiveItemSiteId">
    <vt:lpwstr>{87289d67-d1bc-4b29-9e8a-971043db751e}</vt:lpwstr>
  </property>
  <property fmtid="{D5CDD505-2E9C-101B-9397-08002B2CF9AE}" pid="22" name="RecordPoint_ActiveItemListId">
    <vt:lpwstr>{7f8d1afb-c3d0-49af-94bb-4047704ba418}</vt:lpwstr>
  </property>
  <property fmtid="{D5CDD505-2E9C-101B-9397-08002B2CF9AE}" pid="23" name="RecordPoint_RecordFormat">
    <vt:lpwstr/>
  </property>
  <property fmtid="{D5CDD505-2E9C-101B-9397-08002B2CF9AE}" pid="24" name="RecordPoint_ActiveItemMoved">
    <vt:lpwstr/>
  </property>
  <property fmtid="{D5CDD505-2E9C-101B-9397-08002B2CF9AE}" pid="25" name="Round">
    <vt:lpwstr/>
  </property>
  <property fmtid="{D5CDD505-2E9C-101B-9397-08002B2CF9AE}" pid="26" name="FTA">
    <vt:lpwstr>1579;#UK FTA|01cc4790-b943-48ed-baa1-a19301fedcba</vt:lpwstr>
  </property>
  <property fmtid="{D5CDD505-2E9C-101B-9397-08002B2CF9AE}" pid="27" name="Document Type">
    <vt:lpwstr/>
  </property>
</Properties>
</file>