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keet\Downloads\"/>
    </mc:Choice>
  </mc:AlternateContent>
  <bookViews>
    <workbookView xWindow="0" yWindow="-20" windowWidth="19200" windowHeight="7660" activeTab="1"/>
  </bookViews>
  <sheets>
    <sheet name="2023 TRQ-1 Beef" sheetId="1" r:id="rId1"/>
    <sheet name="2024 TRQ-1 Beef" sheetId="9" r:id="rId2"/>
    <sheet name="2023 TRQ-2 Sheep Meat" sheetId="3" r:id="rId3"/>
    <sheet name="2023 TRQ-3 Butter" sheetId="4" r:id="rId4"/>
    <sheet name="2024 TRQ-3 Butter" sheetId="11" r:id="rId5"/>
    <sheet name="2023 TRQ-4 Cheese" sheetId="6" r:id="rId6"/>
    <sheet name="2024 TRQ-4 Cheese" sheetId="10" r:id="rId7"/>
    <sheet name="2023 TRQ-5 Fresh Apples" sheetId="7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1" l="1"/>
  <c r="D7" i="11"/>
  <c r="E7" i="11"/>
  <c r="F7" i="11"/>
  <c r="C8" i="11"/>
  <c r="D8" i="11"/>
  <c r="F8" i="11" s="1"/>
  <c r="E8" i="11"/>
  <c r="E12" i="4"/>
  <c r="C9" i="11"/>
  <c r="C7" i="10"/>
  <c r="D7" i="10"/>
  <c r="F7" i="10" s="1"/>
  <c r="C8" i="10"/>
  <c r="D8" i="10"/>
  <c r="D9" i="10" s="1"/>
  <c r="F9" i="10" s="1"/>
  <c r="E8" i="10"/>
  <c r="C9" i="10"/>
  <c r="E9" i="10" s="1"/>
  <c r="C8" i="9"/>
  <c r="C9" i="9"/>
  <c r="C10" i="9"/>
  <c r="C11" i="9"/>
  <c r="C12" i="9"/>
  <c r="C13" i="9"/>
  <c r="C14" i="9"/>
  <c r="C15" i="9"/>
  <c r="C16" i="9"/>
  <c r="C17" i="9"/>
  <c r="C18" i="9"/>
  <c r="E9" i="11" l="1"/>
  <c r="D9" i="11"/>
  <c r="F9" i="11" s="1"/>
  <c r="F8" i="10"/>
  <c r="F11" i="7"/>
  <c r="E11" i="7"/>
  <c r="D11" i="7"/>
  <c r="C11" i="7"/>
  <c r="F10" i="7" l="1"/>
  <c r="E10" i="7"/>
  <c r="D9" i="7" l="1"/>
  <c r="D10" i="7" s="1"/>
  <c r="D8" i="7"/>
  <c r="C10" i="7"/>
  <c r="C9" i="7"/>
  <c r="C7" i="7"/>
  <c r="F14" i="6" l="1"/>
  <c r="F14" i="4"/>
  <c r="D14" i="4"/>
  <c r="F14" i="1"/>
  <c r="E14" i="1"/>
  <c r="C14" i="1"/>
  <c r="F13" i="6" l="1"/>
  <c r="F13" i="4"/>
  <c r="E13" i="4"/>
  <c r="E14" i="4" s="1"/>
  <c r="D13" i="4"/>
  <c r="C13" i="1" l="1"/>
  <c r="F9" i="7" l="1"/>
  <c r="F12" i="6"/>
  <c r="D12" i="4"/>
  <c r="F11" i="4"/>
  <c r="F12" i="4" s="1"/>
  <c r="E9" i="7" l="1"/>
  <c r="C12" i="1"/>
  <c r="C11" i="1" l="1"/>
  <c r="F8" i="7"/>
  <c r="E8" i="7"/>
  <c r="D7" i="7"/>
  <c r="C8" i="7"/>
  <c r="B8" i="7"/>
  <c r="F7" i="7" l="1"/>
  <c r="E7" i="7"/>
  <c r="C10" i="1"/>
  <c r="C9" i="1"/>
  <c r="C8" i="1"/>
  <c r="D8" i="1"/>
  <c r="D9" i="1" s="1"/>
  <c r="F9" i="1" s="1"/>
  <c r="E8" i="1"/>
  <c r="E9" i="1" s="1"/>
  <c r="E10" i="1" s="1"/>
  <c r="E11" i="1" s="1"/>
  <c r="E12" i="1" s="1"/>
  <c r="E13" i="1" s="1"/>
  <c r="D10" i="1" l="1"/>
  <c r="F8" i="1"/>
  <c r="F10" i="1" l="1"/>
  <c r="D11" i="1"/>
  <c r="F10" i="4"/>
  <c r="D12" i="1" l="1"/>
  <c r="F11" i="1"/>
  <c r="D13" i="1" l="1"/>
  <c r="F12" i="1"/>
  <c r="D14" i="1" l="1"/>
  <c r="F13" i="1"/>
</calcChain>
</file>

<file path=xl/sharedStrings.xml><?xml version="1.0" encoding="utf-8"?>
<sst xmlns="http://schemas.openxmlformats.org/spreadsheetml/2006/main" count="63" uniqueCount="21">
  <si>
    <t>Monthly quota volume issued under export certificates (kgs)</t>
  </si>
  <si>
    <t>Year to date (kgs)</t>
  </si>
  <si>
    <t>This quota will become active when New Zealand's country specific WTO access has reached at least 90% utilisation.</t>
  </si>
  <si>
    <t xml:space="preserve">Opening balance: </t>
  </si>
  <si>
    <r>
      <t xml:space="preserve">NZ-UK FTA TRQ-5 - </t>
    </r>
    <r>
      <rPr>
        <b/>
        <sz val="11"/>
        <color theme="1"/>
        <rFont val="Calibri"/>
        <family val="2"/>
        <scheme val="minor"/>
      </rPr>
      <t>Fresh Apples</t>
    </r>
    <r>
      <rPr>
        <sz val="11"/>
        <color theme="1"/>
        <rFont val="Calibri"/>
        <family val="2"/>
        <scheme val="minor"/>
      </rPr>
      <t xml:space="preserve">: Volumes Issued Under NZ-UK FTA Tariff Rate Quota Export Certificates </t>
    </r>
  </si>
  <si>
    <r>
      <t xml:space="preserve">NZ-UK FTA TRQ-4 - </t>
    </r>
    <r>
      <rPr>
        <b/>
        <sz val="11"/>
        <color theme="1"/>
        <rFont val="Calibri"/>
        <family val="2"/>
        <scheme val="minor"/>
      </rPr>
      <t>Cheese</t>
    </r>
    <r>
      <rPr>
        <sz val="11"/>
        <color theme="1"/>
        <rFont val="Calibri"/>
        <family val="2"/>
        <scheme val="minor"/>
      </rPr>
      <t xml:space="preserve">: NZ-UK FTA Volumes Issued Under Tariff Rate Quota Export Certificates </t>
    </r>
  </si>
  <si>
    <r>
      <t xml:space="preserve">NZ-UK FTA TRQ-3 - </t>
    </r>
    <r>
      <rPr>
        <b/>
        <sz val="11"/>
        <color theme="1"/>
        <rFont val="Calibri"/>
        <family val="2"/>
        <scheme val="minor"/>
      </rPr>
      <t>Butter</t>
    </r>
    <r>
      <rPr>
        <sz val="11"/>
        <color theme="1"/>
        <rFont val="Calibri"/>
        <family val="2"/>
        <scheme val="minor"/>
      </rPr>
      <t xml:space="preserve">: Volumes Issued Under NZ-UK FTA Tariff Rate Quota Export Certificates </t>
    </r>
  </si>
  <si>
    <r>
      <t xml:space="preserve">NZ-UK FTA TRQ-2 - </t>
    </r>
    <r>
      <rPr>
        <b/>
        <sz val="11"/>
        <color theme="1"/>
        <rFont val="Calibri"/>
        <family val="2"/>
        <scheme val="minor"/>
      </rPr>
      <t>Sheep Meat:</t>
    </r>
    <r>
      <rPr>
        <sz val="11"/>
        <color theme="1"/>
        <rFont val="Calibri"/>
        <family val="2"/>
        <scheme val="minor"/>
      </rPr>
      <t xml:space="preserve"> NZ-UK FTA Volumes Issued Under Tariff Rate Quota Export Certificates </t>
    </r>
  </si>
  <si>
    <r>
      <t xml:space="preserve">NZ-UK FTA TRQ-1 - </t>
    </r>
    <r>
      <rPr>
        <b/>
        <sz val="11"/>
        <color theme="1"/>
        <rFont val="Calibri"/>
        <family val="2"/>
        <scheme val="minor"/>
      </rPr>
      <t xml:space="preserve">Beef: </t>
    </r>
    <r>
      <rPr>
        <sz val="11"/>
        <color theme="1"/>
        <rFont val="Calibri"/>
        <family val="2"/>
        <scheme val="minor"/>
      </rPr>
      <t>NZ-UK FTA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Volumes Issued Under Tariff Rate Quota Export Certificates </t>
    </r>
  </si>
  <si>
    <t>Monthly quota volume issued under export certificates (percentage of total quota volume)</t>
  </si>
  <si>
    <t>Year to date (percentage of total quota volume)</t>
  </si>
  <si>
    <t>Quota volume remaining (kgs)</t>
  </si>
  <si>
    <r>
      <t>Quota Year</t>
    </r>
    <r>
      <rPr>
        <sz val="11"/>
        <rFont val="Calibri"/>
        <family val="2"/>
        <scheme val="minor"/>
      </rPr>
      <t xml:space="preserve"> 1 January - 31 December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2023</t>
    </r>
  </si>
  <si>
    <t xml:space="preserve">Opening balance (kg): </t>
  </si>
  <si>
    <t xml:space="preserve">Opening balance (kgs): </t>
  </si>
  <si>
    <r>
      <t>Quota Year</t>
    </r>
    <r>
      <rPr>
        <sz val="11"/>
        <rFont val="Calibri"/>
        <family val="2"/>
        <scheme val="minor"/>
      </rPr>
      <t xml:space="preserve"> 1 January -31 December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2023</t>
    </r>
  </si>
  <si>
    <r>
      <t>Quota Year</t>
    </r>
    <r>
      <rPr>
        <sz val="11"/>
        <rFont val="Calibri"/>
        <family val="2"/>
        <scheme val="minor"/>
      </rPr>
      <t xml:space="preserve"> 1 January - 31 December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2024</t>
    </r>
  </si>
  <si>
    <t>kg</t>
  </si>
  <si>
    <t xml:space="preserve">Quota Allowance : </t>
  </si>
  <si>
    <r>
      <t>Quota Year</t>
    </r>
    <r>
      <rPr>
        <sz val="11"/>
        <rFont val="Calibri"/>
        <family val="2"/>
        <scheme val="minor"/>
      </rPr>
      <t xml:space="preserve"> 1 January -31 December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2024</t>
    </r>
  </si>
  <si>
    <t>Quota Allowance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</si>
</sst>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6">
    <xf numFmtId="0" fontId="0" fillId="0" borderId="0" xfId="0"/>
    <xf numFmtId="17" fontId="0" fillId="0" borderId="0" xfId="0" applyNumberFormat="1"/>
    <xf numFmtId="0" fontId="1" fillId="0" borderId="0" xfId="0" applyFont="1"/>
    <xf numFmtId="0" fontId="3" fillId="0" borderId="0" xfId="0" applyFont="1"/>
    <xf numFmtId="17" fontId="3" fillId="0" borderId="0" xfId="0" applyNumberFormat="1" applyFont="1"/>
    <xf numFmtId="0" fontId="4" fillId="0" borderId="0" xfId="0" applyFont="1"/>
    <xf numFmtId="10" fontId="0" fillId="0" borderId="0" xfId="0" applyNumberFormat="1"/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10" fontId="4" fillId="0" borderId="0" xfId="0" applyNumberFormat="1" applyFont="1"/>
    <xf numFmtId="43" fontId="0" fillId="0" borderId="0" xfId="1" applyFont="1"/>
    <xf numFmtId="165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0" fontId="0" fillId="0" borderId="0" xfId="2" applyNumberFormat="1" applyFont="1"/>
    <xf numFmtId="43" fontId="0" fillId="0" borderId="0" xfId="1" applyNumberFormat="1" applyFont="1"/>
    <xf numFmtId="2" fontId="0" fillId="0" borderId="0" xfId="0" applyNumberFormat="1"/>
    <xf numFmtId="9" fontId="0" fillId="0" borderId="0" xfId="2" applyFont="1"/>
    <xf numFmtId="43" fontId="0" fillId="0" borderId="0" xfId="0" applyNumberFormat="1"/>
    <xf numFmtId="9" fontId="0" fillId="0" borderId="0" xfId="0" applyNumberFormat="1"/>
    <xf numFmtId="2" fontId="0" fillId="0" borderId="0" xfId="1" applyNumberFormat="1" applyFont="1"/>
    <xf numFmtId="3" fontId="0" fillId="0" borderId="0" xfId="0" applyNumberFormat="1"/>
    <xf numFmtId="0" fontId="2" fillId="2" borderId="0" xfId="0" applyFont="1" applyFill="1"/>
    <xf numFmtId="3" fontId="6" fillId="2" borderId="0" xfId="0" applyNumberFormat="1" applyFont="1" applyFill="1"/>
    <xf numFmtId="0" fontId="6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5" sqref="B15"/>
    </sheetView>
  </sheetViews>
  <sheetFormatPr defaultRowHeight="14.5" x14ac:dyDescent="0.35"/>
  <cols>
    <col min="1" max="1" width="19" customWidth="1"/>
    <col min="2" max="2" width="50.81640625" customWidth="1"/>
    <col min="3" max="3" width="77.1796875" customWidth="1"/>
    <col min="4" max="4" width="16.453125" customWidth="1"/>
    <col min="5" max="5" width="44.1796875" bestFit="1" customWidth="1"/>
    <col min="6" max="6" width="28.26953125" bestFit="1" customWidth="1"/>
  </cols>
  <sheetData>
    <row r="1" spans="1:6" x14ac:dyDescent="0.35">
      <c r="A1" t="s">
        <v>8</v>
      </c>
    </row>
    <row r="2" spans="1:6" x14ac:dyDescent="0.35">
      <c r="A2" t="s">
        <v>12</v>
      </c>
      <c r="F2" s="2"/>
    </row>
    <row r="3" spans="1:6" x14ac:dyDescent="0.35">
      <c r="B3" s="2"/>
    </row>
    <row r="4" spans="1:6" x14ac:dyDescent="0.35">
      <c r="A4" s="3" t="s">
        <v>14</v>
      </c>
      <c r="B4" s="8">
        <v>7068493</v>
      </c>
      <c r="C4" s="7"/>
    </row>
    <row r="5" spans="1:6" x14ac:dyDescent="0.35">
      <c r="A5" s="3"/>
    </row>
    <row r="6" spans="1:6" x14ac:dyDescent="0.35">
      <c r="B6" t="s">
        <v>0</v>
      </c>
      <c r="C6" s="5" t="s">
        <v>9</v>
      </c>
      <c r="D6" t="s">
        <v>1</v>
      </c>
      <c r="E6" s="5" t="s">
        <v>10</v>
      </c>
      <c r="F6" t="s">
        <v>11</v>
      </c>
    </row>
    <row r="7" spans="1:6" x14ac:dyDescent="0.35">
      <c r="A7" s="1">
        <v>45047</v>
      </c>
      <c r="B7" s="11">
        <v>0</v>
      </c>
      <c r="C7" s="10">
        <v>0</v>
      </c>
      <c r="D7" s="17">
        <v>0</v>
      </c>
      <c r="E7" s="10">
        <v>0</v>
      </c>
      <c r="F7" s="8">
        <v>7068493</v>
      </c>
    </row>
    <row r="8" spans="1:6" x14ac:dyDescent="0.35">
      <c r="A8" s="1">
        <v>45078</v>
      </c>
      <c r="B8" s="11">
        <v>330650</v>
      </c>
      <c r="C8" s="6">
        <f>B8/B4</f>
        <v>4.6778004873174524E-2</v>
      </c>
      <c r="D8" s="11">
        <f t="shared" ref="D8:E14" si="0">D7+B8</f>
        <v>330650</v>
      </c>
      <c r="E8" s="6">
        <f t="shared" si="0"/>
        <v>4.6778004873174524E-2</v>
      </c>
      <c r="F8" s="8">
        <f>F7-D8</f>
        <v>6737843</v>
      </c>
    </row>
    <row r="9" spans="1:6" x14ac:dyDescent="0.35">
      <c r="A9" s="1">
        <v>45108</v>
      </c>
      <c r="B9" s="11">
        <v>261190</v>
      </c>
      <c r="C9" s="6">
        <f>B9/B4</f>
        <v>3.6951299237333896E-2</v>
      </c>
      <c r="D9" s="11">
        <f t="shared" si="0"/>
        <v>591840</v>
      </c>
      <c r="E9" s="6">
        <f t="shared" si="0"/>
        <v>8.3729304110508412E-2</v>
      </c>
      <c r="F9" s="8">
        <f>F7-D9</f>
        <v>6476653</v>
      </c>
    </row>
    <row r="10" spans="1:6" x14ac:dyDescent="0.35">
      <c r="A10" s="4">
        <v>45139</v>
      </c>
      <c r="B10" s="11">
        <v>193410</v>
      </c>
      <c r="C10" s="6">
        <f>B10/B4</f>
        <v>2.7362268025164629E-2</v>
      </c>
      <c r="D10" s="11">
        <f t="shared" si="0"/>
        <v>785250</v>
      </c>
      <c r="E10" s="6">
        <f t="shared" si="0"/>
        <v>0.11109157213567304</v>
      </c>
      <c r="F10" s="8">
        <f>$F$7-D10</f>
        <v>6283243</v>
      </c>
    </row>
    <row r="11" spans="1:6" x14ac:dyDescent="0.35">
      <c r="A11" s="4">
        <v>45170</v>
      </c>
      <c r="B11" s="11">
        <v>183090</v>
      </c>
      <c r="C11" s="6">
        <f>B11/B4</f>
        <v>2.5902267994040596E-2</v>
      </c>
      <c r="D11" s="11">
        <f t="shared" si="0"/>
        <v>968340</v>
      </c>
      <c r="E11" s="6">
        <f t="shared" si="0"/>
        <v>0.13699384012971363</v>
      </c>
      <c r="F11" s="8">
        <f>$F$7-D11</f>
        <v>6100153</v>
      </c>
    </row>
    <row r="12" spans="1:6" x14ac:dyDescent="0.35">
      <c r="A12" s="4">
        <v>45200</v>
      </c>
      <c r="B12" s="11">
        <v>528810</v>
      </c>
      <c r="C12" s="6">
        <f>B12/B4</f>
        <v>7.4812269036695661E-2</v>
      </c>
      <c r="D12" s="11">
        <f t="shared" si="0"/>
        <v>1497150</v>
      </c>
      <c r="E12" s="6">
        <f t="shared" si="0"/>
        <v>0.2118061091664093</v>
      </c>
      <c r="F12" s="8">
        <f>$F$7-D12</f>
        <v>5571343</v>
      </c>
    </row>
    <row r="13" spans="1:6" x14ac:dyDescent="0.35">
      <c r="A13" s="4">
        <v>45231</v>
      </c>
      <c r="B13" s="11">
        <v>202260</v>
      </c>
      <c r="C13" s="6">
        <f>B13/B4</f>
        <v>2.8614302935576225E-2</v>
      </c>
      <c r="D13" s="11">
        <f t="shared" si="0"/>
        <v>1699410</v>
      </c>
      <c r="E13" s="6">
        <f>E12+C13</f>
        <v>0.24042041210198553</v>
      </c>
      <c r="F13" s="8">
        <f>$F$7-D13</f>
        <v>5369083</v>
      </c>
    </row>
    <row r="14" spans="1:6" x14ac:dyDescent="0.35">
      <c r="A14" s="4">
        <v>45261</v>
      </c>
      <c r="B14" s="11">
        <v>2070</v>
      </c>
      <c r="C14" s="6">
        <f>B14/B4</f>
        <v>2.9284884345220403E-4</v>
      </c>
      <c r="D14" s="11">
        <f t="shared" si="0"/>
        <v>1701480</v>
      </c>
      <c r="E14" s="6">
        <f>E13+C14</f>
        <v>0.24071326094543774</v>
      </c>
      <c r="F14" s="8">
        <f>$F$7-D14</f>
        <v>5367013</v>
      </c>
    </row>
    <row r="15" spans="1:6" x14ac:dyDescent="0.35">
      <c r="A15" s="4"/>
      <c r="B15" s="11"/>
      <c r="C15" s="6"/>
    </row>
    <row r="16" spans="1:6" x14ac:dyDescent="0.35">
      <c r="A16" s="4"/>
      <c r="C16" s="6"/>
    </row>
    <row r="17" spans="1:1" x14ac:dyDescent="0.35">
      <c r="A17" s="4"/>
    </row>
    <row r="18" spans="1:1" x14ac:dyDescent="0.35">
      <c r="A18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3" sqref="E3"/>
    </sheetView>
  </sheetViews>
  <sheetFormatPr defaultRowHeight="14.5" x14ac:dyDescent="0.35"/>
  <cols>
    <col min="1" max="1" width="15.7265625" customWidth="1"/>
    <col min="2" max="2" width="39.1796875" customWidth="1"/>
    <col min="3" max="3" width="82.54296875" customWidth="1"/>
    <col min="4" max="4" width="17.7265625" customWidth="1"/>
    <col min="5" max="5" width="44.1796875" bestFit="1" customWidth="1"/>
    <col min="6" max="6" width="28.26953125" bestFit="1" customWidth="1"/>
  </cols>
  <sheetData>
    <row r="1" spans="1:6" x14ac:dyDescent="0.35">
      <c r="A1" t="s">
        <v>8</v>
      </c>
    </row>
    <row r="2" spans="1:6" x14ac:dyDescent="0.35">
      <c r="A2" t="s">
        <v>16</v>
      </c>
      <c r="F2" s="2"/>
    </row>
    <row r="3" spans="1:6" x14ac:dyDescent="0.35">
      <c r="B3" s="2"/>
    </row>
    <row r="4" spans="1:6" x14ac:dyDescent="0.35">
      <c r="A4" s="3" t="s">
        <v>14</v>
      </c>
      <c r="B4" s="7">
        <v>14980000</v>
      </c>
      <c r="C4" s="7"/>
    </row>
    <row r="5" spans="1:6" x14ac:dyDescent="0.35">
      <c r="A5" s="3"/>
    </row>
    <row r="6" spans="1:6" x14ac:dyDescent="0.35">
      <c r="B6" t="s">
        <v>0</v>
      </c>
      <c r="C6" s="5" t="s">
        <v>9</v>
      </c>
      <c r="D6" t="s">
        <v>1</v>
      </c>
      <c r="E6" s="5" t="s">
        <v>10</v>
      </c>
      <c r="F6" t="s">
        <v>11</v>
      </c>
    </row>
    <row r="7" spans="1:6" x14ac:dyDescent="0.35">
      <c r="A7" s="1">
        <v>45292</v>
      </c>
      <c r="B7" s="11">
        <v>896830</v>
      </c>
      <c r="C7" s="10">
        <v>5.9900000000000002E-2</v>
      </c>
      <c r="D7" s="11">
        <v>896830</v>
      </c>
      <c r="E7" s="10">
        <v>5.9900000000000002E-2</v>
      </c>
      <c r="F7" s="7">
        <v>14083170</v>
      </c>
    </row>
    <row r="8" spans="1:6" x14ac:dyDescent="0.35">
      <c r="A8" s="1">
        <v>45323</v>
      </c>
      <c r="B8" s="11"/>
      <c r="C8" s="6">
        <f>B8/$B$4</f>
        <v>0</v>
      </c>
      <c r="D8" s="11"/>
      <c r="E8" s="6"/>
      <c r="F8" s="7"/>
    </row>
    <row r="9" spans="1:6" x14ac:dyDescent="0.35">
      <c r="A9" s="1">
        <v>45352</v>
      </c>
      <c r="B9" s="11"/>
      <c r="C9" s="6">
        <f>B9/$B$4</f>
        <v>0</v>
      </c>
      <c r="D9" s="11"/>
      <c r="E9" s="6"/>
      <c r="F9" s="7"/>
    </row>
    <row r="10" spans="1:6" x14ac:dyDescent="0.35">
      <c r="A10" s="1">
        <v>45383</v>
      </c>
      <c r="B10" s="11"/>
      <c r="C10" s="6">
        <f>B10/$B$4</f>
        <v>0</v>
      </c>
      <c r="D10" s="11"/>
      <c r="E10" s="6"/>
      <c r="F10" s="7"/>
    </row>
    <row r="11" spans="1:6" x14ac:dyDescent="0.35">
      <c r="A11" s="1">
        <v>45413</v>
      </c>
      <c r="B11" s="11"/>
      <c r="C11" s="6">
        <f>B11/$B$4</f>
        <v>0</v>
      </c>
      <c r="D11" s="11"/>
      <c r="E11" s="6"/>
      <c r="F11" s="7"/>
    </row>
    <row r="12" spans="1:6" x14ac:dyDescent="0.35">
      <c r="A12" s="1">
        <v>45444</v>
      </c>
      <c r="B12" s="11"/>
      <c r="C12" s="6">
        <f>B12/$B$4</f>
        <v>0</v>
      </c>
      <c r="D12" s="11"/>
      <c r="E12" s="6"/>
      <c r="F12" s="7"/>
    </row>
    <row r="13" spans="1:6" x14ac:dyDescent="0.35">
      <c r="A13" s="1">
        <v>45474</v>
      </c>
      <c r="B13" s="11"/>
      <c r="C13" s="6">
        <f>B13/$B$4</f>
        <v>0</v>
      </c>
      <c r="D13" s="11"/>
      <c r="E13" s="6"/>
      <c r="F13" s="7"/>
    </row>
    <row r="14" spans="1:6" x14ac:dyDescent="0.35">
      <c r="A14" s="1">
        <v>45505</v>
      </c>
      <c r="B14" s="11"/>
      <c r="C14" s="6">
        <f>B14/$B$4</f>
        <v>0</v>
      </c>
      <c r="D14" s="11"/>
      <c r="E14" s="6"/>
      <c r="F14" s="7"/>
    </row>
    <row r="15" spans="1:6" x14ac:dyDescent="0.35">
      <c r="A15" s="1">
        <v>45536</v>
      </c>
      <c r="B15" s="11"/>
      <c r="C15" s="6">
        <f>B15/$B$4</f>
        <v>0</v>
      </c>
      <c r="D15" s="11"/>
      <c r="E15" s="6"/>
      <c r="F15" s="7"/>
    </row>
    <row r="16" spans="1:6" x14ac:dyDescent="0.35">
      <c r="A16" s="1">
        <v>45566</v>
      </c>
      <c r="B16" s="11"/>
      <c r="C16" s="6">
        <f>B16/$B$4</f>
        <v>0</v>
      </c>
      <c r="E16" s="6"/>
    </row>
    <row r="17" spans="1:5" x14ac:dyDescent="0.35">
      <c r="A17" s="1">
        <v>45597</v>
      </c>
      <c r="C17" s="6">
        <f>B17/$B$4</f>
        <v>0</v>
      </c>
      <c r="E17" s="6"/>
    </row>
    <row r="18" spans="1:5" x14ac:dyDescent="0.35">
      <c r="A18" s="1">
        <v>45627</v>
      </c>
      <c r="C18" s="6">
        <f>B18/$B$4</f>
        <v>0</v>
      </c>
      <c r="E18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3" sqref="A3"/>
    </sheetView>
  </sheetViews>
  <sheetFormatPr defaultRowHeight="14.5" x14ac:dyDescent="0.35"/>
  <sheetData>
    <row r="1" spans="1:2" x14ac:dyDescent="0.35">
      <c r="A1" t="s">
        <v>7</v>
      </c>
    </row>
    <row r="2" spans="1:2" x14ac:dyDescent="0.35">
      <c r="A2" t="s">
        <v>12</v>
      </c>
    </row>
    <row r="3" spans="1:2" x14ac:dyDescent="0.35">
      <c r="B3" s="2"/>
    </row>
    <row r="4" spans="1:2" x14ac:dyDescent="0.35">
      <c r="A4" t="s">
        <v>2</v>
      </c>
    </row>
    <row r="5" spans="1:2" x14ac:dyDescent="0.35">
      <c r="A5" s="1"/>
      <c r="B5" s="2"/>
    </row>
    <row r="6" spans="1:2" x14ac:dyDescent="0.35">
      <c r="A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2" sqref="E12"/>
    </sheetView>
  </sheetViews>
  <sheetFormatPr defaultRowHeight="14.5" x14ac:dyDescent="0.35"/>
  <cols>
    <col min="1" max="1" width="20.1796875" customWidth="1"/>
    <col min="2" max="2" width="54.453125" style="8" customWidth="1"/>
    <col min="3" max="3" width="22.54296875" style="6" customWidth="1"/>
    <col min="4" max="4" width="21.1796875" style="8" customWidth="1"/>
    <col min="5" max="5" width="26" style="6" customWidth="1"/>
    <col min="6" max="6" width="17.453125" style="8" customWidth="1"/>
    <col min="7" max="7" width="16.1796875" customWidth="1"/>
  </cols>
  <sheetData>
    <row r="1" spans="1:6" x14ac:dyDescent="0.35">
      <c r="A1" t="s">
        <v>6</v>
      </c>
    </row>
    <row r="2" spans="1:6" x14ac:dyDescent="0.35">
      <c r="A2" t="s">
        <v>12</v>
      </c>
    </row>
    <row r="3" spans="1:6" x14ac:dyDescent="0.35">
      <c r="B3" s="9"/>
    </row>
    <row r="4" spans="1:6" x14ac:dyDescent="0.35">
      <c r="A4" t="s">
        <v>13</v>
      </c>
      <c r="B4" s="8">
        <v>4123288</v>
      </c>
    </row>
    <row r="6" spans="1:6" x14ac:dyDescent="0.35">
      <c r="B6" s="8" t="s">
        <v>0</v>
      </c>
      <c r="C6" s="10" t="s">
        <v>9</v>
      </c>
      <c r="D6" s="8" t="s">
        <v>1</v>
      </c>
      <c r="E6" s="10" t="s">
        <v>10</v>
      </c>
      <c r="F6" s="8" t="s">
        <v>11</v>
      </c>
    </row>
    <row r="7" spans="1:6" x14ac:dyDescent="0.35">
      <c r="A7" s="1">
        <v>45047</v>
      </c>
      <c r="B7" s="8">
        <v>0</v>
      </c>
      <c r="C7" s="6">
        <v>0</v>
      </c>
      <c r="D7" s="8">
        <v>0</v>
      </c>
      <c r="E7" s="6">
        <v>0</v>
      </c>
      <c r="F7" s="8">
        <v>4123288</v>
      </c>
    </row>
    <row r="8" spans="1:6" x14ac:dyDescent="0.35">
      <c r="A8" s="1">
        <v>45078</v>
      </c>
      <c r="B8" s="8">
        <v>0</v>
      </c>
      <c r="C8" s="6">
        <v>0</v>
      </c>
      <c r="D8" s="8">
        <v>0</v>
      </c>
      <c r="E8" s="6">
        <v>0</v>
      </c>
      <c r="F8" s="8">
        <v>4123288</v>
      </c>
    </row>
    <row r="9" spans="1:6" x14ac:dyDescent="0.35">
      <c r="A9" s="1">
        <v>45108</v>
      </c>
      <c r="B9" s="8">
        <v>0</v>
      </c>
      <c r="C9" s="6">
        <v>0</v>
      </c>
      <c r="D9" s="8">
        <v>0</v>
      </c>
      <c r="E9" s="6">
        <v>0</v>
      </c>
      <c r="F9" s="8">
        <v>4123288</v>
      </c>
    </row>
    <row r="10" spans="1:6" x14ac:dyDescent="0.35">
      <c r="A10" s="4">
        <v>45139</v>
      </c>
      <c r="B10" s="8">
        <v>69200</v>
      </c>
      <c r="C10" s="6">
        <v>1.6799999999999999E-2</v>
      </c>
      <c r="D10" s="8">
        <v>69200</v>
      </c>
      <c r="E10" s="6">
        <v>1.6799999999999999E-2</v>
      </c>
      <c r="F10" s="8">
        <f>F9-B10</f>
        <v>4054088</v>
      </c>
    </row>
    <row r="11" spans="1:6" x14ac:dyDescent="0.35">
      <c r="A11" s="4">
        <v>45170</v>
      </c>
      <c r="B11" s="8">
        <v>0</v>
      </c>
      <c r="C11" s="6">
        <v>0</v>
      </c>
      <c r="D11" s="8">
        <v>69200</v>
      </c>
      <c r="E11" s="6">
        <v>1.6799999999999999E-2</v>
      </c>
      <c r="F11" s="8">
        <f>F10-B11</f>
        <v>4054088</v>
      </c>
    </row>
    <row r="12" spans="1:6" x14ac:dyDescent="0.35">
      <c r="A12" s="4">
        <v>45200</v>
      </c>
      <c r="B12" s="8">
        <v>25200</v>
      </c>
      <c r="C12" s="6">
        <v>6.1000000000000004E-3</v>
      </c>
      <c r="D12" s="8">
        <f t="shared" ref="D12:E14" si="0">D11+B12</f>
        <v>94400</v>
      </c>
      <c r="E12" s="6">
        <f t="shared" si="0"/>
        <v>2.29E-2</v>
      </c>
      <c r="F12" s="8">
        <f>F11-B12</f>
        <v>4028888</v>
      </c>
    </row>
    <row r="13" spans="1:6" x14ac:dyDescent="0.35">
      <c r="A13" s="4">
        <v>45231</v>
      </c>
      <c r="B13" s="8">
        <v>0</v>
      </c>
      <c r="C13" s="6">
        <v>0</v>
      </c>
      <c r="D13" s="8">
        <f t="shared" si="0"/>
        <v>94400</v>
      </c>
      <c r="E13" s="6">
        <f t="shared" si="0"/>
        <v>2.29E-2</v>
      </c>
      <c r="F13" s="8">
        <f>F12-B13</f>
        <v>4028888</v>
      </c>
    </row>
    <row r="14" spans="1:6" x14ac:dyDescent="0.35">
      <c r="A14" s="4">
        <v>45261</v>
      </c>
      <c r="B14" s="8">
        <v>0</v>
      </c>
      <c r="C14" s="6">
        <v>0</v>
      </c>
      <c r="D14" s="8">
        <f t="shared" si="0"/>
        <v>94400</v>
      </c>
      <c r="E14" s="6">
        <f t="shared" si="0"/>
        <v>2.29E-2</v>
      </c>
      <c r="F14" s="8">
        <f>F13-B14</f>
        <v>4028888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17" sqref="C17"/>
    </sheetView>
  </sheetViews>
  <sheetFormatPr defaultRowHeight="14.5" x14ac:dyDescent="0.35"/>
  <cols>
    <col min="1" max="1" width="8.7265625" customWidth="1"/>
    <col min="2" max="2" width="50.54296875" customWidth="1"/>
    <col min="3" max="3" width="79.7265625" customWidth="1"/>
    <col min="4" max="4" width="15.453125" bestFit="1" customWidth="1"/>
    <col min="5" max="5" width="41" bestFit="1" customWidth="1"/>
    <col min="6" max="6" width="26.1796875" bestFit="1" customWidth="1"/>
  </cols>
  <sheetData>
    <row r="1" spans="1:6" x14ac:dyDescent="0.35">
      <c r="A1" t="s">
        <v>6</v>
      </c>
    </row>
    <row r="2" spans="1:6" x14ac:dyDescent="0.35">
      <c r="A2" t="s">
        <v>19</v>
      </c>
    </row>
    <row r="3" spans="1:6" x14ac:dyDescent="0.35">
      <c r="A3" s="23" t="s">
        <v>20</v>
      </c>
      <c r="B3" s="25">
        <v>9000000</v>
      </c>
      <c r="C3" s="23" t="s">
        <v>17</v>
      </c>
    </row>
    <row r="4" spans="1:6" x14ac:dyDescent="0.35">
      <c r="A4" t="s">
        <v>3</v>
      </c>
    </row>
    <row r="6" spans="1:6" x14ac:dyDescent="0.35">
      <c r="B6" t="s">
        <v>0</v>
      </c>
      <c r="C6" s="5" t="s">
        <v>9</v>
      </c>
      <c r="D6" t="s">
        <v>1</v>
      </c>
      <c r="E6" s="5" t="s">
        <v>10</v>
      </c>
      <c r="F6" t="s">
        <v>11</v>
      </c>
    </row>
    <row r="7" spans="1:6" x14ac:dyDescent="0.35">
      <c r="A7" s="4">
        <v>45231</v>
      </c>
      <c r="B7" s="22">
        <v>75600</v>
      </c>
      <c r="C7" s="6">
        <f>B7/$B$3</f>
        <v>8.3999999999999995E-3</v>
      </c>
      <c r="D7" s="22">
        <f>B7</f>
        <v>75600</v>
      </c>
      <c r="E7" s="6">
        <f>C7</f>
        <v>8.3999999999999995E-3</v>
      </c>
      <c r="F7" s="22">
        <f>$B$3-D7</f>
        <v>8924400</v>
      </c>
    </row>
    <row r="8" spans="1:6" x14ac:dyDescent="0.35">
      <c r="A8" s="4">
        <v>45261</v>
      </c>
      <c r="B8" s="22">
        <v>100800</v>
      </c>
      <c r="C8" s="6">
        <f>B8/$B$3</f>
        <v>1.12E-2</v>
      </c>
      <c r="D8" s="22">
        <f>D7+B8</f>
        <v>176400</v>
      </c>
      <c r="E8" s="6">
        <f>E7+C8</f>
        <v>1.9599999999999999E-2</v>
      </c>
      <c r="F8" s="22">
        <f>$B$3-D8</f>
        <v>8823600</v>
      </c>
    </row>
    <row r="9" spans="1:6" x14ac:dyDescent="0.35">
      <c r="A9" s="4">
        <v>45292</v>
      </c>
      <c r="B9" s="22">
        <v>297600</v>
      </c>
      <c r="C9" s="6">
        <f>B9/$B$3</f>
        <v>3.3066666666666668E-2</v>
      </c>
      <c r="D9" s="22">
        <f>D8+B9</f>
        <v>474000</v>
      </c>
      <c r="E9" s="6">
        <f>E8+C9</f>
        <v>5.2666666666666667E-2</v>
      </c>
      <c r="F9" s="22">
        <f>$B$3-D9</f>
        <v>8526000</v>
      </c>
    </row>
    <row r="10" spans="1:6" x14ac:dyDescent="0.35">
      <c r="A10" s="4">
        <v>45323</v>
      </c>
      <c r="B10" s="22"/>
      <c r="C10" s="6"/>
      <c r="D10" s="22"/>
      <c r="E10" s="6"/>
      <c r="F10" s="22"/>
    </row>
    <row r="11" spans="1:6" x14ac:dyDescent="0.35">
      <c r="A11" s="4">
        <v>45352</v>
      </c>
      <c r="B11" s="22"/>
      <c r="C11" s="6"/>
      <c r="D11" s="22"/>
      <c r="E11" s="6"/>
      <c r="F11" s="22"/>
    </row>
    <row r="12" spans="1:6" x14ac:dyDescent="0.35">
      <c r="A12" s="4">
        <v>45383</v>
      </c>
    </row>
    <row r="13" spans="1:6" x14ac:dyDescent="0.35">
      <c r="A13" s="4">
        <v>45413</v>
      </c>
    </row>
    <row r="14" spans="1:6" x14ac:dyDescent="0.35">
      <c r="A14" s="4">
        <v>45444</v>
      </c>
      <c r="B14" s="22"/>
      <c r="C14" s="6"/>
      <c r="D14" s="22"/>
      <c r="E14" s="6"/>
      <c r="F14" s="22"/>
    </row>
    <row r="15" spans="1:6" x14ac:dyDescent="0.35">
      <c r="A15" s="4">
        <v>45474</v>
      </c>
      <c r="B15" s="22"/>
      <c r="C15" s="6"/>
      <c r="D15" s="22"/>
      <c r="E15" s="6"/>
      <c r="F15" s="22"/>
    </row>
    <row r="16" spans="1:6" x14ac:dyDescent="0.35">
      <c r="A16" s="4">
        <v>45505</v>
      </c>
      <c r="B16" s="22"/>
      <c r="C16" s="6"/>
      <c r="D16" s="22"/>
      <c r="E16" s="6"/>
      <c r="F16" s="22"/>
    </row>
    <row r="17" spans="1:6" x14ac:dyDescent="0.35">
      <c r="A17" s="4">
        <v>45536</v>
      </c>
      <c r="B17" s="22"/>
      <c r="C17" s="6"/>
      <c r="D17" s="22"/>
      <c r="E17" s="6"/>
      <c r="F17" s="22"/>
    </row>
    <row r="18" spans="1:6" x14ac:dyDescent="0.35">
      <c r="A18" s="4">
        <v>45566</v>
      </c>
      <c r="B18" s="22"/>
      <c r="C18" s="6"/>
      <c r="D18" s="22"/>
      <c r="E18" s="6"/>
      <c r="F18" s="22"/>
    </row>
    <row r="19" spans="1:6" x14ac:dyDescent="0.35">
      <c r="A19" s="4">
        <v>45597</v>
      </c>
      <c r="B19" s="22"/>
      <c r="C19" s="6"/>
      <c r="D19" s="22"/>
      <c r="E19" s="6"/>
      <c r="F19" s="22"/>
    </row>
    <row r="20" spans="1:6" x14ac:dyDescent="0.35">
      <c r="A20" s="4">
        <v>45627</v>
      </c>
      <c r="B20" s="22"/>
      <c r="C20" s="6"/>
      <c r="D20" s="22"/>
      <c r="E20" s="6"/>
      <c r="F20" s="22"/>
    </row>
    <row r="21" spans="1:6" x14ac:dyDescent="0.35">
      <c r="B21" s="22"/>
      <c r="C21" s="6"/>
      <c r="D21" s="22"/>
      <c r="E21" s="6"/>
      <c r="F21" s="22"/>
    </row>
    <row r="22" spans="1:6" x14ac:dyDescent="0.35">
      <c r="B22" s="22"/>
      <c r="D22" s="22"/>
    </row>
    <row r="23" spans="1:6" x14ac:dyDescent="0.35">
      <c r="B23" s="22"/>
      <c r="D23" s="22"/>
    </row>
    <row r="24" spans="1:6" x14ac:dyDescent="0.35">
      <c r="B24" s="22"/>
      <c r="D24" s="22"/>
    </row>
    <row r="25" spans="1:6" x14ac:dyDescent="0.35">
      <c r="B25" s="22"/>
      <c r="D25" s="22"/>
    </row>
    <row r="26" spans="1:6" x14ac:dyDescent="0.35">
      <c r="B26" s="22"/>
      <c r="D26" s="22"/>
    </row>
    <row r="27" spans="1:6" x14ac:dyDescent="0.35">
      <c r="D27" s="22"/>
    </row>
    <row r="28" spans="1:6" x14ac:dyDescent="0.35">
      <c r="D28" s="22"/>
    </row>
    <row r="29" spans="1:6" x14ac:dyDescent="0.35">
      <c r="D29" s="22"/>
    </row>
  </sheetData>
  <pageMargins left="0.7" right="0.7" top="0.75" bottom="0.75" header="0.3" footer="0.3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2" sqref="E12"/>
    </sheetView>
  </sheetViews>
  <sheetFormatPr defaultRowHeight="14.5" x14ac:dyDescent="0.35"/>
  <cols>
    <col min="2" max="2" width="47.54296875" style="8" bestFit="1" customWidth="1"/>
    <col min="3" max="3" width="24" style="6" customWidth="1"/>
    <col min="4" max="4" width="24.54296875" style="8" customWidth="1"/>
    <col min="5" max="5" width="28.7265625" style="6" customWidth="1"/>
    <col min="6" max="6" width="25.7265625" style="8" customWidth="1"/>
  </cols>
  <sheetData>
    <row r="1" spans="1:6" x14ac:dyDescent="0.35">
      <c r="A1" t="s">
        <v>5</v>
      </c>
    </row>
    <row r="2" spans="1:6" x14ac:dyDescent="0.35">
      <c r="A2" t="s">
        <v>12</v>
      </c>
    </row>
    <row r="3" spans="1:6" x14ac:dyDescent="0.35">
      <c r="B3" s="9"/>
    </row>
    <row r="4" spans="1:6" x14ac:dyDescent="0.35">
      <c r="A4" t="s">
        <v>3</v>
      </c>
      <c r="B4" s="8">
        <v>14136986</v>
      </c>
    </row>
    <row r="6" spans="1:6" x14ac:dyDescent="0.35">
      <c r="B6" s="8" t="s">
        <v>0</v>
      </c>
      <c r="C6" s="10" t="s">
        <v>9</v>
      </c>
      <c r="D6" s="8" t="s">
        <v>1</v>
      </c>
      <c r="E6" s="10" t="s">
        <v>10</v>
      </c>
      <c r="F6" s="8" t="s">
        <v>11</v>
      </c>
    </row>
    <row r="7" spans="1:6" x14ac:dyDescent="0.35">
      <c r="A7" s="1">
        <v>45047</v>
      </c>
      <c r="B7" s="8">
        <v>0</v>
      </c>
      <c r="C7" s="6">
        <v>0</v>
      </c>
      <c r="D7" s="8">
        <v>0</v>
      </c>
      <c r="E7" s="6">
        <v>0</v>
      </c>
      <c r="F7" s="8">
        <v>14136986</v>
      </c>
    </row>
    <row r="8" spans="1:6" x14ac:dyDescent="0.35">
      <c r="A8" s="1">
        <v>45078</v>
      </c>
      <c r="B8" s="8">
        <v>0</v>
      </c>
      <c r="C8" s="6">
        <v>0</v>
      </c>
      <c r="D8" s="8">
        <v>0</v>
      </c>
      <c r="E8" s="6">
        <v>0</v>
      </c>
      <c r="F8" s="8">
        <v>14136986</v>
      </c>
    </row>
    <row r="9" spans="1:6" x14ac:dyDescent="0.35">
      <c r="A9" s="1">
        <v>45108</v>
      </c>
      <c r="B9" s="8">
        <v>0</v>
      </c>
      <c r="C9" s="6">
        <v>0</v>
      </c>
      <c r="D9" s="8">
        <v>0</v>
      </c>
      <c r="E9" s="6">
        <v>0</v>
      </c>
      <c r="F9" s="8">
        <v>14136986</v>
      </c>
    </row>
    <row r="10" spans="1:6" x14ac:dyDescent="0.35">
      <c r="A10" s="4">
        <v>45139</v>
      </c>
      <c r="B10" s="8">
        <v>0</v>
      </c>
      <c r="C10" s="6">
        <v>0</v>
      </c>
      <c r="D10" s="8">
        <v>0</v>
      </c>
      <c r="E10" s="6">
        <v>0</v>
      </c>
      <c r="F10" s="8">
        <v>14136986</v>
      </c>
    </row>
    <row r="11" spans="1:6" x14ac:dyDescent="0.35">
      <c r="A11" s="4">
        <v>45170</v>
      </c>
      <c r="B11" s="8">
        <v>0</v>
      </c>
      <c r="C11" s="6">
        <v>0</v>
      </c>
      <c r="D11" s="8">
        <v>0</v>
      </c>
      <c r="E11" s="6">
        <v>0</v>
      </c>
      <c r="F11" s="8">
        <v>14136986</v>
      </c>
    </row>
    <row r="12" spans="1:6" x14ac:dyDescent="0.35">
      <c r="A12" s="4">
        <v>45200</v>
      </c>
      <c r="B12" s="8">
        <v>49500</v>
      </c>
      <c r="C12" s="6">
        <v>3.5000000000000001E-3</v>
      </c>
      <c r="D12" s="8">
        <v>49500</v>
      </c>
      <c r="E12" s="6">
        <v>3.5000000000000001E-3</v>
      </c>
      <c r="F12" s="8">
        <f>F11-B12</f>
        <v>14087486</v>
      </c>
    </row>
    <row r="13" spans="1:6" x14ac:dyDescent="0.35">
      <c r="A13" s="4">
        <v>45231</v>
      </c>
      <c r="B13" s="8">
        <v>0</v>
      </c>
      <c r="C13" s="6">
        <v>0</v>
      </c>
      <c r="D13" s="8">
        <v>49500</v>
      </c>
      <c r="E13" s="6">
        <v>3.5000000000000001E-3</v>
      </c>
      <c r="F13" s="8">
        <f>F12-B13</f>
        <v>14087486</v>
      </c>
    </row>
    <row r="14" spans="1:6" x14ac:dyDescent="0.35">
      <c r="A14" s="4">
        <v>45261</v>
      </c>
      <c r="B14" s="8">
        <v>0</v>
      </c>
      <c r="C14" s="6">
        <v>0</v>
      </c>
      <c r="D14" s="8">
        <v>49500</v>
      </c>
      <c r="E14" s="6">
        <v>3.5000000000000001E-3</v>
      </c>
      <c r="F14" s="8">
        <f>F13-B14</f>
        <v>14087486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10" sqref="A10"/>
    </sheetView>
  </sheetViews>
  <sheetFormatPr defaultRowHeight="14.5" x14ac:dyDescent="0.35"/>
  <cols>
    <col min="1" max="1" width="27.36328125" customWidth="1"/>
    <col min="2" max="2" width="50.54296875" customWidth="1"/>
    <col min="3" max="3" width="24" customWidth="1"/>
    <col min="4" max="4" width="15.453125" bestFit="1" customWidth="1"/>
    <col min="5" max="5" width="21.1796875" customWidth="1"/>
    <col min="6" max="6" width="26.1796875" bestFit="1" customWidth="1"/>
  </cols>
  <sheetData>
    <row r="1" spans="1:6" x14ac:dyDescent="0.35">
      <c r="A1" t="s">
        <v>5</v>
      </c>
    </row>
    <row r="2" spans="1:6" x14ac:dyDescent="0.35">
      <c r="A2" t="s">
        <v>19</v>
      </c>
    </row>
    <row r="3" spans="1:6" x14ac:dyDescent="0.35">
      <c r="A3" s="23" t="s">
        <v>18</v>
      </c>
      <c r="B3" s="24">
        <v>30000000</v>
      </c>
      <c r="C3" s="23" t="s">
        <v>17</v>
      </c>
    </row>
    <row r="4" spans="1:6" x14ac:dyDescent="0.35">
      <c r="A4" t="s">
        <v>3</v>
      </c>
    </row>
    <row r="6" spans="1:6" x14ac:dyDescent="0.35">
      <c r="B6" t="s">
        <v>0</v>
      </c>
      <c r="C6" s="5" t="s">
        <v>9</v>
      </c>
      <c r="D6" t="s">
        <v>1</v>
      </c>
      <c r="E6" s="5" t="s">
        <v>10</v>
      </c>
      <c r="F6" t="s">
        <v>11</v>
      </c>
    </row>
    <row r="7" spans="1:6" x14ac:dyDescent="0.35">
      <c r="A7" s="4">
        <v>45231</v>
      </c>
      <c r="B7" s="22">
        <v>453220</v>
      </c>
      <c r="C7" s="6">
        <f>B7/$B$3</f>
        <v>1.5107333333333334E-2</v>
      </c>
      <c r="D7" s="22">
        <f>B7</f>
        <v>453220</v>
      </c>
      <c r="E7" s="6">
        <v>1.5100000000000001E-2</v>
      </c>
      <c r="F7" s="22">
        <f>30000000-D7</f>
        <v>29546780</v>
      </c>
    </row>
    <row r="8" spans="1:6" x14ac:dyDescent="0.35">
      <c r="A8" s="4">
        <v>45261</v>
      </c>
      <c r="B8" s="22">
        <v>652920</v>
      </c>
      <c r="C8" s="6">
        <f>B8/$B$3</f>
        <v>2.1763999999999999E-2</v>
      </c>
      <c r="D8" s="22">
        <f>B8+D7</f>
        <v>1106140</v>
      </c>
      <c r="E8" s="6">
        <f>C8+E7</f>
        <v>3.6864000000000001E-2</v>
      </c>
      <c r="F8" s="22">
        <f>30000000-D8</f>
        <v>28893860</v>
      </c>
    </row>
    <row r="9" spans="1:6" x14ac:dyDescent="0.35">
      <c r="A9" s="4">
        <v>45292</v>
      </c>
      <c r="B9" s="22">
        <v>956940</v>
      </c>
      <c r="C9" s="6">
        <f>B9/$B$3</f>
        <v>3.1898000000000003E-2</v>
      </c>
      <c r="D9" s="22">
        <f>B9+D8</f>
        <v>2063080</v>
      </c>
      <c r="E9" s="6">
        <f>C9+E8</f>
        <v>6.8762000000000004E-2</v>
      </c>
      <c r="F9" s="22">
        <f>30000000-D9</f>
        <v>27936920</v>
      </c>
    </row>
    <row r="10" spans="1:6" x14ac:dyDescent="0.35">
      <c r="A10" s="4">
        <v>45323</v>
      </c>
      <c r="B10" s="8"/>
      <c r="C10" s="6"/>
      <c r="D10" s="8"/>
      <c r="E10" s="6"/>
      <c r="F10" s="8"/>
    </row>
    <row r="11" spans="1:6" x14ac:dyDescent="0.35">
      <c r="A11" s="4">
        <v>45352</v>
      </c>
      <c r="B11" s="22"/>
      <c r="C11" s="6"/>
      <c r="D11" s="22"/>
      <c r="E11" s="6"/>
      <c r="F11" s="22"/>
    </row>
    <row r="12" spans="1:6" x14ac:dyDescent="0.35">
      <c r="A12" s="4">
        <v>45383</v>
      </c>
    </row>
    <row r="13" spans="1:6" x14ac:dyDescent="0.35">
      <c r="A13" s="4">
        <v>45413</v>
      </c>
    </row>
    <row r="14" spans="1:6" x14ac:dyDescent="0.35">
      <c r="A14" s="4">
        <v>45444</v>
      </c>
      <c r="B14" s="22"/>
      <c r="C14" s="6"/>
      <c r="D14" s="22"/>
      <c r="E14" s="6"/>
      <c r="F14" s="22"/>
    </row>
    <row r="15" spans="1:6" x14ac:dyDescent="0.35">
      <c r="A15" s="4">
        <v>45474</v>
      </c>
      <c r="B15" s="22"/>
      <c r="C15" s="6"/>
      <c r="D15" s="22"/>
      <c r="E15" s="6"/>
      <c r="F15" s="22"/>
    </row>
    <row r="16" spans="1:6" x14ac:dyDescent="0.35">
      <c r="A16" s="4">
        <v>45505</v>
      </c>
      <c r="B16" s="22"/>
      <c r="C16" s="6"/>
      <c r="D16" s="22"/>
      <c r="E16" s="6"/>
      <c r="F16" s="22"/>
    </row>
    <row r="17" spans="1:6" x14ac:dyDescent="0.35">
      <c r="A17" s="4">
        <v>45536</v>
      </c>
      <c r="B17" s="22"/>
      <c r="C17" s="6"/>
      <c r="D17" s="22"/>
      <c r="E17" s="6"/>
      <c r="F17" s="22"/>
    </row>
    <row r="18" spans="1:6" x14ac:dyDescent="0.35">
      <c r="A18" s="4">
        <v>45566</v>
      </c>
      <c r="B18" s="22"/>
      <c r="C18" s="6"/>
      <c r="D18" s="22"/>
      <c r="E18" s="6"/>
      <c r="F18" s="22"/>
    </row>
    <row r="19" spans="1:6" x14ac:dyDescent="0.35">
      <c r="A19" s="4">
        <v>45597</v>
      </c>
      <c r="B19" s="22"/>
      <c r="C19" s="6"/>
      <c r="D19" s="22"/>
      <c r="E19" s="6"/>
      <c r="F19" s="22"/>
    </row>
    <row r="20" spans="1:6" x14ac:dyDescent="0.35">
      <c r="A20" s="4">
        <v>45627</v>
      </c>
    </row>
  </sheetData>
  <pageMargins left="0.7" right="0.7" top="0.75" bottom="0.75" header="0.3" footer="0.3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2" sqref="E12"/>
    </sheetView>
  </sheetViews>
  <sheetFormatPr defaultRowHeight="14.5" x14ac:dyDescent="0.35"/>
  <cols>
    <col min="1" max="1" width="19.54296875" customWidth="1"/>
    <col min="2" max="2" width="32.1796875" customWidth="1"/>
    <col min="3" max="3" width="31.54296875" customWidth="1"/>
    <col min="4" max="4" width="15.453125" bestFit="1" customWidth="1"/>
    <col min="5" max="5" width="17.54296875" customWidth="1"/>
    <col min="6" max="6" width="26.54296875" bestFit="1" customWidth="1"/>
  </cols>
  <sheetData>
    <row r="1" spans="1:6" x14ac:dyDescent="0.35">
      <c r="A1" t="s">
        <v>4</v>
      </c>
    </row>
    <row r="2" spans="1:6" x14ac:dyDescent="0.35">
      <c r="A2" t="s">
        <v>15</v>
      </c>
    </row>
    <row r="3" spans="1:6" x14ac:dyDescent="0.35">
      <c r="B3" s="2"/>
      <c r="C3" s="2"/>
    </row>
    <row r="4" spans="1:6" x14ac:dyDescent="0.35">
      <c r="A4" t="s">
        <v>14</v>
      </c>
      <c r="B4" s="12">
        <v>20000000</v>
      </c>
      <c r="C4" s="12"/>
    </row>
    <row r="6" spans="1:6" ht="48" customHeight="1" x14ac:dyDescent="0.35">
      <c r="B6" s="13" t="s">
        <v>0</v>
      </c>
      <c r="C6" s="14" t="s">
        <v>9</v>
      </c>
      <c r="D6" s="13" t="s">
        <v>1</v>
      </c>
      <c r="E6" s="14" t="s">
        <v>10</v>
      </c>
      <c r="F6" s="13" t="s">
        <v>11</v>
      </c>
    </row>
    <row r="7" spans="1:6" x14ac:dyDescent="0.35">
      <c r="A7" s="1">
        <v>45139</v>
      </c>
      <c r="B7" s="16">
        <v>11141134</v>
      </c>
      <c r="C7" s="15">
        <f>B7/$B$4</f>
        <v>0.55705669999999996</v>
      </c>
      <c r="D7" s="19">
        <f>B7</f>
        <v>11141134</v>
      </c>
      <c r="E7" s="15">
        <f>D7/$B$4</f>
        <v>0.55705669999999996</v>
      </c>
      <c r="F7" s="16">
        <f>$B$4-D7</f>
        <v>8858866</v>
      </c>
    </row>
    <row r="8" spans="1:6" x14ac:dyDescent="0.35">
      <c r="A8" s="1">
        <v>45170</v>
      </c>
      <c r="B8" s="16">
        <f>11895319-B7</f>
        <v>754185</v>
      </c>
      <c r="C8" s="18">
        <f>B8/$B$4</f>
        <v>3.770925E-2</v>
      </c>
      <c r="D8" s="19">
        <f>D7+B8</f>
        <v>11895319</v>
      </c>
      <c r="E8" s="15">
        <f>D8/$B$4</f>
        <v>0.59476594999999999</v>
      </c>
      <c r="F8" s="16">
        <f>$B$4-D8</f>
        <v>8104681</v>
      </c>
    </row>
    <row r="9" spans="1:6" x14ac:dyDescent="0.35">
      <c r="A9" s="1">
        <v>45200</v>
      </c>
      <c r="B9" s="16">
        <v>273903</v>
      </c>
      <c r="C9" s="20">
        <f>B9/B4</f>
        <v>1.369515E-2</v>
      </c>
      <c r="D9" s="19">
        <f>D8+B9</f>
        <v>12169222</v>
      </c>
      <c r="E9" s="15">
        <f>D9/$B$4</f>
        <v>0.60846109999999998</v>
      </c>
      <c r="F9" s="16">
        <f>$B$4-D9</f>
        <v>7830778</v>
      </c>
    </row>
    <row r="10" spans="1:6" x14ac:dyDescent="0.35">
      <c r="A10" s="1">
        <v>45231</v>
      </c>
      <c r="B10" s="16">
        <v>19992</v>
      </c>
      <c r="C10" s="20">
        <f>B10/B4</f>
        <v>9.9960000000000001E-4</v>
      </c>
      <c r="D10" s="19">
        <f>D9+B10</f>
        <v>12189214</v>
      </c>
      <c r="E10" s="15">
        <f>D10/$B$4</f>
        <v>0.60946069999999997</v>
      </c>
      <c r="F10" s="16">
        <f>$B$4-D10</f>
        <v>7810786</v>
      </c>
    </row>
    <row r="11" spans="1:6" x14ac:dyDescent="0.35">
      <c r="A11" s="1">
        <v>45261</v>
      </c>
      <c r="B11" s="21">
        <v>0</v>
      </c>
      <c r="C11" s="20">
        <f>B11/B4</f>
        <v>0</v>
      </c>
      <c r="D11" s="19">
        <f>D10+B11</f>
        <v>12189214</v>
      </c>
      <c r="E11" s="15">
        <f>D11/$B$4</f>
        <v>0.60946069999999997</v>
      </c>
      <c r="F11" s="16">
        <f>$B$4-D11</f>
        <v>7810786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MFAT GDM Base Document</p:Name>
  <p:Description/>
  <p:Statement/>
  <p:PolicyItems>
    <p:PolicyItem featureId="Microsoft.Office.RecordsManagement.PolicyFeatures.Expiration" staticId="0x01010077AA9D1CFFA240DC80DAD99CA5F5CD00|1432499087" UniqueId="6dea0dbd-36ef-469a-b99d-989cc7bff83d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18</number>
                  <property>Modified</property>
                  <propertyId>28cf69c5-fa48-462a-b5cd-27b6f9d2bd5f</propertyId>
                  <period>years</period>
                </formula>
                <action type="workflow" id="116a72e9-1aa6-4929-9366-90d8f4d4d320"/>
              </data>
            </stages>
          </Schedule>
        </Schedules>
      </p:CustomData>
    </p:PolicyItem>
  </p:PolicyItems>
</p:Polic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148874f-423f-4dc8-b7a0-2e2ea73302d0">PEOP-125285706-47</_dlc_DocId>
    <_dlc_DocIdUrl xmlns="c148874f-423f-4dc8-b7a0-2e2ea73302d0">
      <Url>http://o-wln-gdm/Functions/PeopleManagement/PersonnelManagement/MFATStaff/_layouts/15/DocIdRedir.aspx?ID=PEOP-125285706-47</Url>
      <Description>PEOP-125285706-47</Description>
    </_dlc_DocIdUrl>
    <o3a06977fe844c3db2132313dc460602 xmlns="c148874f-423f-4dc8-b7a0-2e2ea73302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738a72fd-0042-476f-991b-551c05ade48c</TermId>
        </TermInfo>
      </Terms>
    </o3a06977fe844c3db2132313dc460602>
    <l5baa22ceebd46ea8e3732e81be971e4 xmlns="c148874f-423f-4dc8-b7a0-2e2ea73302d0">
      <Terms xmlns="http://schemas.microsoft.com/office/infopath/2007/PartnerControls"/>
    </l5baa22ceebd46ea8e3732e81be971e4>
    <mab3bc3a51474b75a2e66d1b853c52b5 xmlns="c148874f-423f-4dc8-b7a0-2e2ea73302d0">
      <Terms xmlns="http://schemas.microsoft.com/office/infopath/2007/PartnerControls"/>
    </mab3bc3a51474b75a2e66d1b853c52b5>
    <TaxCatchAll xmlns="c148874f-423f-4dc8-b7a0-2e2ea73302d0">
      <Value>1</Value>
    </TaxCatchAll>
    <a2ecf41d8355489e904c4f363828f1b7 xmlns="c148874f-423f-4dc8-b7a0-2e2ea73302d0">
      <Terms xmlns="http://schemas.microsoft.com/office/infopath/2007/PartnerControls"/>
    </a2ecf41d8355489e904c4f363828f1b7>
    <IsCoveringDocument xmlns="c148874f-423f-4dc8-b7a0-2e2ea73302d0">false</IsCoveringDocument>
    <RelatedDocuments xmlns="c148874f-423f-4dc8-b7a0-2e2ea73302d0" xsi:nil="true"/>
    <m7d8bdf464cb42f0a3c3d39d31c82072 xmlns="c148874f-423f-4dc8-b7a0-2e2ea73302d0">
      <Terms xmlns="http://schemas.microsoft.com/office/infopath/2007/PartnerControls"/>
    </m7d8bdf464cb42f0a3c3d39d31c82072>
    <AuthorDivisionPost xmlns="c148874f-423f-4dc8-b7a0-2e2ea73302d0" xsi:nil="true"/>
    <_dlc_ExpireDateSaved xmlns="http://schemas.microsoft.com/sharepoint/v3" xsi:nil="true"/>
    <_dlc_ExpireDate xmlns="http://schemas.microsoft.com/sharepoint/v3">2042-01-08T03:21:09+00:00</_dlc_Expire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read Sheet" ma:contentTypeID="0x01010077AA9D1CFFA240DC80DAD99CA5F5CD0000DEE11405E62443FAB72861FF00807CD6002974A12E4C7BE04AA9A4C0BFA4F7A90D008F5474D90C4B094CAF84F5B383C42DC9003BADD5FF0DA63D4AAB8EB1B7C78E04EC00C901F429A6634F46885A2D0515A29451" ma:contentTypeVersion="17" ma:contentTypeDescription="Spread Sheet" ma:contentTypeScope="" ma:versionID="bfb14eb24baaa38e705289bce12deb1d">
  <xsd:schema xmlns:xsd="http://www.w3.org/2001/XMLSchema" xmlns:xs="http://www.w3.org/2001/XMLSchema" xmlns:p="http://schemas.microsoft.com/office/2006/metadata/properties" xmlns:ns1="http://schemas.microsoft.com/sharepoint/v3" xmlns:ns2="c148874f-423f-4dc8-b7a0-2e2ea73302d0" targetNamespace="http://schemas.microsoft.com/office/2006/metadata/properties" ma:root="true" ma:fieldsID="1cc7f58a445b9701087f9a8b5444f8cd" ns1:_="" ns2:_="">
    <xsd:import namespace="http://schemas.microsoft.com/sharepoint/v3"/>
    <xsd:import namespace="c148874f-423f-4dc8-b7a0-2e2ea73302d0"/>
    <xsd:element name="properties">
      <xsd:complexType>
        <xsd:sequence>
          <xsd:element name="documentManagement">
            <xsd:complexType>
              <xsd:all>
                <xsd:element ref="ns2:o3a06977fe844c3db2132313dc460602" minOccurs="0"/>
                <xsd:element ref="ns2:TaxCatchAll" minOccurs="0"/>
                <xsd:element ref="ns2:TaxCatchAllLabel" minOccurs="0"/>
                <xsd:element ref="ns2:a2ecf41d8355489e904c4f363828f1b7" minOccurs="0"/>
                <xsd:element ref="ns2:IsCoveringDocument" minOccurs="0"/>
                <xsd:element ref="ns2:m7d8bdf464cb42f0a3c3d39d31c82072" minOccurs="0"/>
                <xsd:element ref="ns2:AuthorDivisionPost" minOccurs="0"/>
                <xsd:element ref="ns2:l5baa22ceebd46ea8e3732e81be971e4" minOccurs="0"/>
                <xsd:element ref="ns2:RelatedDocuments" minOccurs="0"/>
                <xsd:element ref="ns2:_dlc_DocId" minOccurs="0"/>
                <xsd:element ref="ns2:_dlc_DocIdUrl" minOccurs="0"/>
                <xsd:element ref="ns2:_dlc_DocIdPersistId" minOccurs="0"/>
                <xsd:element ref="ns2:mab3bc3a51474b75a2e66d1b853c52b5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7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9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8874f-423f-4dc8-b7a0-2e2ea73302d0" elementFormDefault="qualified">
    <xsd:import namespace="http://schemas.microsoft.com/office/2006/documentManagement/types"/>
    <xsd:import namespace="http://schemas.microsoft.com/office/infopath/2007/PartnerControls"/>
    <xsd:element name="o3a06977fe844c3db2132313dc460602" ma:index="8" ma:taxonomy="true" ma:internalName="o3a06977fe844c3db2132313dc460602" ma:taxonomyFieldName="SecurityClassification" ma:displayName="Security Classification" ma:readOnly="false" ma:fieldId="{83a06977-fe84-4c3d-b213-2313dc460602}" ma:sspId="d40f951a-0e91-4979-b35b-8d7b343b6be0" ma:termSetId="3d3594da-daa1-466a-80e6-3315e73f53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18b031f-f36c-473c-8833-4f2c74cfb359}" ma:internalName="TaxCatchAll" ma:showField="CatchAllData" ma:web="c148874f-423f-4dc8-b7a0-2e2ea73302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18b031f-f36c-473c-8833-4f2c74cfb359}" ma:internalName="TaxCatchAllLabel" ma:readOnly="true" ma:showField="CatchAllDataLabel" ma:web="c148874f-423f-4dc8-b7a0-2e2ea73302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2ecf41d8355489e904c4f363828f1b7" ma:index="12" nillable="true" ma:taxonomy="true" ma:internalName="a2ecf41d8355489e904c4f363828f1b7" ma:taxonomyFieldName="SecurityCaveat" ma:displayName="Security Caveat" ma:fieldId="{a2ecf41d-8355-489e-904c-4f363828f1b7}" ma:taxonomyMulti="true" ma:sspId="d40f951a-0e91-4979-b35b-8d7b343b6be0" ma:termSetId="409c3a70-087d-40a9-afa0-b3994a4d50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sCoveringDocument" ma:index="14" nillable="true" ma:displayName="Is Covering Document" ma:description="" ma:internalName="IsCoveringDocument">
      <xsd:simpleType>
        <xsd:restriction base="dms:Boolean"/>
      </xsd:simpleType>
    </xsd:element>
    <xsd:element name="m7d8bdf464cb42f0a3c3d39d31c82072" ma:index="15" nillable="true" ma:taxonomy="true" ma:internalName="m7d8bdf464cb42f0a3c3d39d31c82072" ma:taxonomyFieldName="CoveringClassification" ma:displayName="Covering Classification" ma:fieldId="{67d8bdf4-64cb-42f0-a3c3-d39d31c82072}" ma:sspId="d40f951a-0e91-4979-b35b-8d7b343b6be0" ma:termSetId="f06ce1cc-308f-4641-8c53-cc95e26232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uthorDivisionPost" ma:index="17" nillable="true" ma:displayName="Author Division/Post" ma:description="Division/Post of document author populated by workflow" ma:internalName="AuthorDivisionPost">
      <xsd:simpleType>
        <xsd:restriction base="dms:Text"/>
      </xsd:simpleType>
    </xsd:element>
    <xsd:element name="l5baa22ceebd46ea8e3732e81be971e4" ma:index="19" nillable="true" ma:taxonomy="true" ma:internalName="l5baa22ceebd46ea8e3732e81be971e4" ma:taxonomyFieldName="Topic" ma:displayName="Topic" ma:indexed="true" ma:fieldId="{55baa22c-eebd-46ea-8e37-32e81be971e4}" ma:sspId="d40f951a-0e91-4979-b35b-8d7b343b6be0" ma:termSetId="62f32051-7056-43f3-b881-f6812c799a0b" ma:anchorId="bde7f1f9-4615-49e9-a1a6-2c3672d20bce" ma:open="false" ma:isKeyword="false">
      <xsd:complexType>
        <xsd:sequence>
          <xsd:element ref="pc:Terms" minOccurs="0" maxOccurs="1"/>
        </xsd:sequence>
      </xsd:complexType>
    </xsd:element>
    <xsd:element name="RelatedDocuments" ma:index="21" nillable="true" ma:displayName="Related Documents" ma:description="" ma:internalName="RelatedDocuments">
      <xsd:simpleType>
        <xsd:restriction base="dms:Note"/>
      </xsd:simple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ab3bc3a51474b75a2e66d1b853c52b5" ma:index="25" nillable="true" ma:taxonomy="true" ma:internalName="mab3bc3a51474b75a2e66d1b853c52b5" ma:taxonomyFieldName="MFATLocation" ma:displayName="MFAT Location" ma:fieldId="{6ab3bc3a-5147-4b75-a2e6-6d1b853c52b5}" ma:sspId="d40f951a-0e91-4979-b35b-8d7b343b6be0" ma:termSetId="66d54c1a-90dd-457b-8700-8d472552e12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68B9236-95A5-41FF-85AC-BB8CC42D7777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9EC73C2D-45CC-465E-92D8-11EB737FD76C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148874f-423f-4dc8-b7a0-2e2ea73302d0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F06C0EA-1A0C-45BA-8A5A-E6AED704F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148874f-423f-4dc8-b7a0-2e2ea73302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7883B22-255D-4A04-96D1-FDFE97598FE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6B6674C-3265-42DF-A195-4CB997853DA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2023 TRQ-1 Beef</vt:lpstr>
      <vt:lpstr>2024 TRQ-1 Beef</vt:lpstr>
      <vt:lpstr>2023 TRQ-2 Sheep Meat</vt:lpstr>
      <vt:lpstr>2023 TRQ-3 Butter</vt:lpstr>
      <vt:lpstr>2024 TRQ-3 Butter</vt:lpstr>
      <vt:lpstr>2023 TRQ-4 Cheese</vt:lpstr>
      <vt:lpstr>2024 TRQ-4 Cheese</vt:lpstr>
      <vt:lpstr>2023 TRQ-5 Fresh Apples</vt:lpstr>
    </vt:vector>
  </TitlesOfParts>
  <Company>Ministry fo Primary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Spreadsheet UK FTA October 2023</dc:title>
  <dc:creator>KEET, Thandiwe (TPEI)</dc:creator>
  <dc:description/>
  <cp:lastModifiedBy>KEET, Thandiwe (TPEI)</cp:lastModifiedBy>
  <dcterms:created xsi:type="dcterms:W3CDTF">2023-04-17T09:32:46Z</dcterms:created>
  <dcterms:modified xsi:type="dcterms:W3CDTF">2024-02-14T05:31:44Z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0x01010077AA9D1CFFA240DC80DAD99CA5F5CD0000DEE11405E62443FAB72861FF00807CD6002974A12E4C7BE04AA9A4C0BFA4F7A90D008F5474D90C4B094CAF84F5B383C42DC9003BADD5FF0DA63D4AAB8EB1B7C78E04EC00C901F429A6634F46885A2D0515A29451</vt:lpwstr>
  </property>
  <property fmtid="{D5CDD505-2E9C-101B-9397-08002B2CF9AE}" pid="3" name="Quota">
    <vt:lpwstr>8;#UKFTABeef|edfa1306-0fef-4858-a8f0-e5a1325ee2fa</vt:lpwstr>
  </property>
  <property fmtid="{D5CDD505-2E9C-101B-9397-08002B2CF9AE}" pid="4" name="TaxKeyword">
    <vt:lpwstr/>
  </property>
  <property fmtid="{D5CDD505-2E9C-101B-9397-08002B2CF9AE}" pid="5" name="MPISecurityClassification">
    <vt:lpwstr>1;#None|cf402fa0-b6a8-49a7-a22e-a95b6152c608</vt:lpwstr>
  </property>
  <property fmtid="{D5CDD505-2E9C-101B-9397-08002B2CF9AE}" pid="6" name="RecordPoint_ActiveItemUniqueId">
    <vt:lpwstr>{60b062c9-e966-4213-ab97-4c681f1e0f38}</vt:lpwstr>
  </property>
  <property fmtid="{D5CDD505-2E9C-101B-9397-08002B2CF9AE}" pid="7" name="C3Topic">
    <vt:lpwstr/>
  </property>
  <property fmtid="{D5CDD505-2E9C-101B-9397-08002B2CF9AE}" pid="8" name="RecordPoint_WorkflowType">
    <vt:lpwstr>ActiveSubmitStub</vt:lpwstr>
  </property>
  <property fmtid="{D5CDD505-2E9C-101B-9397-08002B2CF9AE}" pid="9" name="RecordPoint_RecordNumberSubmitted">
    <vt:lpwstr>R0001347774</vt:lpwstr>
  </property>
  <property fmtid="{D5CDD505-2E9C-101B-9397-08002B2CF9AE}" pid="10" name="RecordPoint_SubmissionCompleted">
    <vt:lpwstr>2024-01-08T16:26:21.6163970+13:00</vt:lpwstr>
  </property>
  <property fmtid="{D5CDD505-2E9C-101B-9397-08002B2CF9AE}" pid="11" name="_dlc_DocIdItemGuid">
    <vt:lpwstr>60b062c9-e966-4213-ab97-4c681f1e0f38</vt:lpwstr>
  </property>
  <property fmtid="{D5CDD505-2E9C-101B-9397-08002B2CF9AE}" pid="12" name="Topic">
    <vt:lpwstr/>
  </property>
  <property fmtid="{D5CDD505-2E9C-101B-9397-08002B2CF9AE}" pid="13" name="SecurityClassification">
    <vt:lpwstr>1;#UNCLASSIFIED|738a72fd-0042-476f-991b-551c05ade48c</vt:lpwstr>
  </property>
  <property fmtid="{D5CDD505-2E9C-101B-9397-08002B2CF9AE}" pid="14" name="MFATLocation">
    <vt:lpwstr/>
  </property>
  <property fmtid="{D5CDD505-2E9C-101B-9397-08002B2CF9AE}" pid="15" name="CoveringClassification">
    <vt:lpwstr/>
  </property>
  <property fmtid="{D5CDD505-2E9C-101B-9397-08002B2CF9AE}" pid="16" name="SecurityCaveat">
    <vt:lpwstr/>
  </property>
  <property fmtid="{D5CDD505-2E9C-101B-9397-08002B2CF9AE}" pid="17" name="_dlc_policyId">
    <vt:lpwstr>0x01010077AA9D1CFFA240DC80DAD99CA5F5CD00|1432499087</vt:lpwstr>
  </property>
  <property fmtid="{D5CDD505-2E9C-101B-9397-08002B2CF9AE}" pid="18" name="ItemRetentionFormula">
    <vt:lpwstr>&lt;formula id="Microsoft.Office.RecordsManagement.PolicyFeatures.Expiration.Formula.BuiltIn"&gt;&lt;number&gt;18&lt;/number&gt;&lt;property&gt;Modified&lt;/property&gt;&lt;propertyId&gt;28cf69c5-fa48-462a-b5cd-27b6f9d2bd5f&lt;/propertyId&gt;&lt;period&gt;years&lt;/period&gt;&lt;/formula&gt;</vt:lpwstr>
  </property>
  <property fmtid="{D5CDD505-2E9C-101B-9397-08002B2CF9AE}" pid="19" name="RecordPoint_SubmissionDate">
    <vt:lpwstr/>
  </property>
  <property fmtid="{D5CDD505-2E9C-101B-9397-08002B2CF9AE}" pid="20" name="RecordPoint_ActiveItemWebId">
    <vt:lpwstr>{559cbf34-eb2d-415a-9c40-98789c97d913}</vt:lpwstr>
  </property>
  <property fmtid="{D5CDD505-2E9C-101B-9397-08002B2CF9AE}" pid="21" name="RecordPoint_ActiveItemSiteId">
    <vt:lpwstr>{f21f404f-86f7-4fda-960b-d4a6ac418c55}</vt:lpwstr>
  </property>
  <property fmtid="{D5CDD505-2E9C-101B-9397-08002B2CF9AE}" pid="22" name="RecordPoint_ActiveItemListId">
    <vt:lpwstr>{69f30e94-a78e-4ffd-a68b-9be2f17775cb}</vt:lpwstr>
  </property>
  <property fmtid="{D5CDD505-2E9C-101B-9397-08002B2CF9AE}" pid="23" name="RecordPoint_RecordFormat">
    <vt:lpwstr/>
  </property>
  <property fmtid="{D5CDD505-2E9C-101B-9397-08002B2CF9AE}" pid="24" name="RecordPoint_ActiveItemMoved">
    <vt:lpwstr/>
  </property>
</Properties>
</file>